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rghyajit\Desktop\Tender No. IHMCLLTE-RFP ETC-Imp-O&amp;M202510\"/>
    </mc:Choice>
  </mc:AlternateContent>
  <xr:revisionPtr revIDLastSave="0" documentId="13_ncr:1_{2078FC5C-9E18-43C3-A96C-D1EF8E958AF2}" xr6:coauthVersionLast="47" xr6:coauthVersionMax="47" xr10:uidLastSave="{00000000-0000-0000-0000-000000000000}"/>
  <bookViews>
    <workbookView xWindow="-98" yWindow="-98" windowWidth="21795" windowHeight="12975" tabRatio="939" xr2:uid="{1F8CD58F-5F78-4C92-B0C6-0E071CF35346}"/>
  </bookViews>
  <sheets>
    <sheet name="Summary" sheetId="6" r:id="rId1"/>
    <sheet name="12 Lanes Plaza " sheetId="22" r:id="rId2"/>
    <sheet name="06 Lanes Plaza" sheetId="11" r:id="rId3"/>
    <sheet name="16 Lanes Plaza" sheetId="19" r:id="rId4"/>
    <sheet name="O&amp;M-Details of Not Available" sheetId="20" r:id="rId5"/>
  </sheets>
  <definedNames>
    <definedName name="_xlnm._FilterDatabase" localSheetId="0" hidden="1">Summary!#REF!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20" l="1"/>
  <c r="F49" i="20" s="1"/>
  <c r="E48" i="20"/>
  <c r="F48" i="20" s="1"/>
  <c r="E44" i="20"/>
  <c r="F44" i="20" s="1"/>
  <c r="E36" i="20"/>
  <c r="F36" i="20" s="1"/>
  <c r="E32" i="20"/>
  <c r="F32" i="20" s="1"/>
  <c r="E31" i="20"/>
  <c r="F31" i="20" s="1"/>
  <c r="E30" i="20"/>
  <c r="F30" i="20" s="1"/>
  <c r="E73" i="20"/>
  <c r="F73" i="20" s="1"/>
  <c r="E72" i="20"/>
  <c r="F72" i="20" s="1"/>
  <c r="E68" i="20"/>
  <c r="F68" i="20" s="1"/>
  <c r="E81" i="20"/>
  <c r="F81" i="20" s="1"/>
  <c r="E10" i="20"/>
  <c r="F10" i="20" s="1"/>
  <c r="E9" i="20"/>
  <c r="F9" i="20" s="1"/>
  <c r="E18" i="20"/>
  <c r="F18" i="20" s="1"/>
  <c r="E17" i="20"/>
  <c r="F17" i="20" s="1"/>
  <c r="E16" i="20"/>
  <c r="F16" i="20" s="1"/>
  <c r="E15" i="20"/>
  <c r="F15" i="20" s="1"/>
  <c r="E80" i="20"/>
  <c r="F80" i="20" s="1"/>
  <c r="E74" i="20"/>
  <c r="F74" i="20" s="1"/>
  <c r="E71" i="20"/>
  <c r="F71" i="20" s="1"/>
  <c r="E43" i="20"/>
  <c r="F43" i="20" s="1"/>
  <c r="E42" i="20"/>
  <c r="F42" i="20" s="1"/>
  <c r="E8" i="20"/>
  <c r="F8" i="20" s="1"/>
  <c r="E82" i="20"/>
  <c r="F82" i="20" s="1"/>
  <c r="E79" i="20"/>
  <c r="F79" i="20" s="1"/>
  <c r="E78" i="20"/>
  <c r="F78" i="20" s="1"/>
  <c r="E77" i="20"/>
  <c r="F77" i="20" s="1"/>
  <c r="E75" i="20"/>
  <c r="F75" i="20" s="1"/>
  <c r="E70" i="20"/>
  <c r="F70" i="20" s="1"/>
  <c r="E69" i="20"/>
  <c r="F69" i="20" s="1"/>
  <c r="E67" i="20"/>
  <c r="F67" i="20" s="1"/>
  <c r="E66" i="20"/>
  <c r="F66" i="20" s="1"/>
  <c r="E65" i="20"/>
  <c r="F65" i="20" s="1"/>
  <c r="E64" i="20"/>
  <c r="F64" i="20" s="1"/>
  <c r="E63" i="20"/>
  <c r="F63" i="20" s="1"/>
  <c r="E62" i="20"/>
  <c r="F62" i="20" s="1"/>
  <c r="E61" i="20"/>
  <c r="F61" i="20" s="1"/>
  <c r="E60" i="20"/>
  <c r="F60" i="20" s="1"/>
  <c r="E59" i="20"/>
  <c r="F59" i="20" s="1"/>
  <c r="E58" i="20"/>
  <c r="F58" i="20" s="1"/>
  <c r="E57" i="20"/>
  <c r="F57" i="20" s="1"/>
  <c r="E56" i="20"/>
  <c r="F56" i="20" s="1"/>
  <c r="E55" i="20"/>
  <c r="F55" i="20" s="1"/>
  <c r="E54" i="20"/>
  <c r="F54" i="20" s="1"/>
  <c r="E53" i="20"/>
  <c r="F53" i="20" s="1"/>
  <c r="E52" i="20"/>
  <c r="F52" i="20" s="1"/>
  <c r="E50" i="20"/>
  <c r="F50" i="20" s="1"/>
  <c r="E47" i="20"/>
  <c r="F47" i="20" s="1"/>
  <c r="E45" i="20"/>
  <c r="F45" i="20" s="1"/>
  <c r="E41" i="20"/>
  <c r="F41" i="20" s="1"/>
  <c r="E40" i="20"/>
  <c r="F40" i="20" s="1"/>
  <c r="E38" i="20"/>
  <c r="F38" i="20" s="1"/>
  <c r="E37" i="20"/>
  <c r="F37" i="20" s="1"/>
  <c r="E35" i="20"/>
  <c r="F35" i="20" s="1"/>
  <c r="E33" i="20"/>
  <c r="F33" i="20" s="1"/>
  <c r="E29" i="20"/>
  <c r="F29" i="20" s="1"/>
  <c r="E28" i="20"/>
  <c r="F28" i="20" s="1"/>
  <c r="E27" i="20"/>
  <c r="F27" i="20" s="1"/>
  <c r="E26" i="20"/>
  <c r="F26" i="20" s="1"/>
  <c r="E25" i="20"/>
  <c r="F25" i="20" s="1"/>
  <c r="E24" i="20"/>
  <c r="F24" i="20" s="1"/>
  <c r="E23" i="20"/>
  <c r="F23" i="20" s="1"/>
  <c r="E22" i="20"/>
  <c r="F22" i="20" s="1"/>
  <c r="E19" i="20"/>
  <c r="F19" i="20" s="1"/>
  <c r="E14" i="20"/>
  <c r="F14" i="20" s="1"/>
  <c r="E13" i="20"/>
  <c r="F13" i="20" s="1"/>
  <c r="E11" i="20"/>
  <c r="F11" i="20" s="1"/>
  <c r="E7" i="20"/>
  <c r="F7" i="20" s="1"/>
  <c r="E6" i="20"/>
  <c r="F6" i="20" s="1"/>
  <c r="E5" i="20"/>
  <c r="F5" i="20" s="1"/>
  <c r="E4" i="20"/>
  <c r="F4" i="20" s="1"/>
  <c r="E21" i="20"/>
  <c r="F21" i="20" s="1"/>
  <c r="F41" i="11"/>
  <c r="D7" i="19"/>
  <c r="F7" i="19" s="1"/>
  <c r="D8" i="19"/>
  <c r="D9" i="19"/>
  <c r="D10" i="19"/>
  <c r="D11" i="19"/>
  <c r="F11" i="19" s="1"/>
  <c r="D12" i="19"/>
  <c r="F12" i="19" s="1"/>
  <c r="D13" i="19"/>
  <c r="F13" i="19" s="1"/>
  <c r="D14" i="19"/>
  <c r="F14" i="19" s="1"/>
  <c r="D15" i="19"/>
  <c r="F20" i="6"/>
  <c r="F19" i="6"/>
  <c r="F18" i="6"/>
  <c r="F14" i="6"/>
  <c r="F15" i="6"/>
  <c r="F16" i="6"/>
  <c r="F17" i="6"/>
  <c r="F45" i="22"/>
  <c r="F46" i="22" s="1"/>
  <c r="G7" i="6" s="1"/>
  <c r="F40" i="22"/>
  <c r="F39" i="22"/>
  <c r="F38" i="22"/>
  <c r="F37" i="22"/>
  <c r="F36" i="22"/>
  <c r="D35" i="22"/>
  <c r="F35" i="22"/>
  <c r="D34" i="22"/>
  <c r="F34" i="22"/>
  <c r="D33" i="22"/>
  <c r="F33" i="22"/>
  <c r="D32" i="22"/>
  <c r="F32" i="22"/>
  <c r="D31" i="22"/>
  <c r="F31" i="22"/>
  <c r="D30" i="22"/>
  <c r="F30" i="22"/>
  <c r="F28" i="22"/>
  <c r="F27" i="22"/>
  <c r="F26" i="22"/>
  <c r="F25" i="22"/>
  <c r="F24" i="22"/>
  <c r="F23" i="22"/>
  <c r="F22" i="22"/>
  <c r="F21" i="22"/>
  <c r="D20" i="22"/>
  <c r="F20" i="22"/>
  <c r="F19" i="22"/>
  <c r="D18" i="22"/>
  <c r="F18" i="22"/>
  <c r="D17" i="22"/>
  <c r="F17" i="22"/>
  <c r="D16" i="22"/>
  <c r="F16" i="22"/>
  <c r="D15" i="22"/>
  <c r="F15" i="22"/>
  <c r="D14" i="22"/>
  <c r="F14" i="22"/>
  <c r="D13" i="22"/>
  <c r="F13" i="22"/>
  <c r="D12" i="22"/>
  <c r="F12" i="22"/>
  <c r="D11" i="22"/>
  <c r="F11" i="22"/>
  <c r="D10" i="22"/>
  <c r="F10" i="22"/>
  <c r="D9" i="22"/>
  <c r="F9" i="22"/>
  <c r="D8" i="22"/>
  <c r="F8" i="22"/>
  <c r="D7" i="22"/>
  <c r="F7" i="22"/>
  <c r="F45" i="19"/>
  <c r="F46" i="19" s="1"/>
  <c r="G9" i="6" s="1"/>
  <c r="F40" i="19"/>
  <c r="F39" i="19"/>
  <c r="F38" i="19"/>
  <c r="F37" i="19"/>
  <c r="F36" i="19"/>
  <c r="D35" i="19"/>
  <c r="F35" i="19"/>
  <c r="D34" i="19"/>
  <c r="F34" i="19"/>
  <c r="D33" i="19"/>
  <c r="F33" i="19"/>
  <c r="D32" i="19"/>
  <c r="F32" i="19"/>
  <c r="D31" i="19"/>
  <c r="F31" i="19"/>
  <c r="D30" i="19"/>
  <c r="F30" i="19"/>
  <c r="F28" i="19"/>
  <c r="F27" i="19"/>
  <c r="F26" i="19"/>
  <c r="F25" i="19"/>
  <c r="F24" i="19"/>
  <c r="F23" i="19"/>
  <c r="F22" i="19"/>
  <c r="F21" i="19"/>
  <c r="D20" i="19"/>
  <c r="F20" i="19"/>
  <c r="F19" i="19"/>
  <c r="D18" i="19"/>
  <c r="F18" i="19"/>
  <c r="D17" i="19"/>
  <c r="F17" i="19"/>
  <c r="D16" i="19"/>
  <c r="F16" i="19"/>
  <c r="F15" i="19"/>
  <c r="F10" i="19"/>
  <c r="F9" i="19"/>
  <c r="F8" i="19"/>
  <c r="F13" i="6"/>
  <c r="F46" i="11"/>
  <c r="F47" i="11" s="1"/>
  <c r="G8" i="6" s="1"/>
  <c r="F40" i="11"/>
  <c r="F39" i="11"/>
  <c r="F38" i="11"/>
  <c r="F37" i="11"/>
  <c r="F36" i="11"/>
  <c r="D35" i="11"/>
  <c r="F35" i="11"/>
  <c r="D34" i="11"/>
  <c r="F34" i="11"/>
  <c r="D33" i="11"/>
  <c r="F33" i="11"/>
  <c r="D32" i="11"/>
  <c r="F32" i="11"/>
  <c r="D31" i="11"/>
  <c r="F31" i="11"/>
  <c r="D30" i="11"/>
  <c r="F30" i="11"/>
  <c r="F28" i="11"/>
  <c r="F27" i="11"/>
  <c r="F26" i="11"/>
  <c r="F25" i="11"/>
  <c r="F24" i="11"/>
  <c r="F23" i="11"/>
  <c r="F22" i="11"/>
  <c r="F21" i="11"/>
  <c r="D20" i="11"/>
  <c r="F20" i="11"/>
  <c r="F19" i="11"/>
  <c r="D18" i="11"/>
  <c r="F18" i="11"/>
  <c r="D17" i="11"/>
  <c r="F17" i="11"/>
  <c r="D16" i="11"/>
  <c r="F16" i="11"/>
  <c r="D15" i="11"/>
  <c r="F15" i="11" s="1"/>
  <c r="D14" i="11"/>
  <c r="F14" i="11"/>
  <c r="D13" i="11"/>
  <c r="F13" i="11"/>
  <c r="D12" i="11"/>
  <c r="F12" i="11"/>
  <c r="D11" i="11"/>
  <c r="F11" i="11" s="1"/>
  <c r="D10" i="11"/>
  <c r="F10" i="11"/>
  <c r="D9" i="11"/>
  <c r="F9" i="11"/>
  <c r="D8" i="11"/>
  <c r="F8" i="11"/>
  <c r="D7" i="11"/>
  <c r="F7" i="11" s="1"/>
  <c r="F83" i="20" l="1"/>
  <c r="G15" i="6" s="1"/>
  <c r="J15" i="6" s="1"/>
  <c r="F76" i="20"/>
  <c r="G16" i="6" s="1"/>
  <c r="J16" i="6" s="1"/>
  <c r="F42" i="11"/>
  <c r="F8" i="6" s="1"/>
  <c r="J8" i="6" s="1"/>
  <c r="F46" i="20"/>
  <c r="F39" i="20"/>
  <c r="G18" i="6" s="1"/>
  <c r="J18" i="6" s="1"/>
  <c r="F20" i="20"/>
  <c r="G14" i="6" s="1"/>
  <c r="J14" i="6" s="1"/>
  <c r="F34" i="20"/>
  <c r="G17" i="6" s="1"/>
  <c r="J17" i="6" s="1"/>
  <c r="F12" i="20"/>
  <c r="G13" i="6" s="1"/>
  <c r="J13" i="6" s="1"/>
  <c r="F41" i="19"/>
  <c r="F9" i="6" s="1"/>
  <c r="J9" i="6" s="1"/>
  <c r="F41" i="22"/>
  <c r="G19" i="6" l="1"/>
  <c r="J19" i="6" s="1"/>
  <c r="F49" i="11"/>
  <c r="F48" i="22"/>
  <c r="F7" i="6"/>
  <c r="J7" i="6" s="1"/>
  <c r="F48" i="19"/>
  <c r="J10" i="6" l="1"/>
  <c r="F51" i="20" l="1"/>
  <c r="F84" i="20" s="1"/>
  <c r="G20" i="6" l="1"/>
  <c r="J20" i="6" s="1"/>
  <c r="J21" i="6" s="1"/>
  <c r="J22" i="6" s="1"/>
</calcChain>
</file>

<file path=xl/sharedStrings.xml><?xml version="1.0" encoding="utf-8"?>
<sst xmlns="http://schemas.openxmlformats.org/spreadsheetml/2006/main" count="411" uniqueCount="125">
  <si>
    <t>Name of the Bidder:</t>
  </si>
  <si>
    <t xml:space="preserve">Sl. No. </t>
  </si>
  <si>
    <t>Instructions:</t>
  </si>
  <si>
    <t>Number of Lanes at Toll Plaza:</t>
  </si>
  <si>
    <t>Part I - System Supply, Installation, Integration and Commissioning</t>
  </si>
  <si>
    <t>Sl. no</t>
  </si>
  <si>
    <t>Item</t>
  </si>
  <si>
    <t>Unit</t>
  </si>
  <si>
    <t xml:space="preserve">Quantity </t>
  </si>
  <si>
    <t>Unit Rate (Rs.)</t>
  </si>
  <si>
    <t>Amount (Rs.)</t>
  </si>
  <si>
    <t>A</t>
  </si>
  <si>
    <t>Integral Components (Lane level &amp; Plaza Level )</t>
  </si>
  <si>
    <t>RFID ETC transceiver near Pay-axis - mounted on canopy (1 per lane)</t>
  </si>
  <si>
    <t>No</t>
  </si>
  <si>
    <t>Electronics Enclosure - (1 per lane)</t>
  </si>
  <si>
    <t>Lane Controller with Industrial PC - (1 per lane)</t>
  </si>
  <si>
    <t>AVC including sensors &amp; Controller(1 per lane)</t>
  </si>
  <si>
    <t>Set</t>
  </si>
  <si>
    <t>User Fare Display with mounting pole - (1 per lane)</t>
  </si>
  <si>
    <t>Automatic Barrier Gate - (1 per lane)</t>
  </si>
  <si>
    <t>Overhead Lane Status light (OHLS) - (1 per lane)</t>
  </si>
  <si>
    <t>Traffic light with mounting pole - (1 per lane)</t>
  </si>
  <si>
    <t>Loop with detector - (2 per lane)</t>
  </si>
  <si>
    <t>Lane Monitoring Camera/Incident Capture Camera with mounting pole - (1 per lane)</t>
  </si>
  <si>
    <t>Automatic Number Plate Recognition Camera with mounting pole (1 per lane)</t>
  </si>
  <si>
    <t>Customized industrial grade keyboard - (1 per lane)</t>
  </si>
  <si>
    <t>Cabling/Networking/Installation/Commissioning (Lump sum)</t>
  </si>
  <si>
    <t>LS</t>
  </si>
  <si>
    <t>Software – Lane Level - (1 per lane)</t>
  </si>
  <si>
    <t xml:space="preserve">ETC Server (01 per Plaza) </t>
  </si>
  <si>
    <t>Workstations for MIS, Cashup, Audit &amp; LSDU (Lane status display unit in control room)</t>
  </si>
  <si>
    <t>24 Port Network switch (Layer 3)</t>
  </si>
  <si>
    <t>Software – Plaza level</t>
  </si>
  <si>
    <t>Job</t>
  </si>
  <si>
    <t>Facility</t>
  </si>
  <si>
    <t>Servo stablizer (60 KVA - 03 phase)</t>
  </si>
  <si>
    <t>Network Video Recorder (NVR) for CCTV recording with adequate storage upto min. 30 days (for Booth Cameras, Plaza Building Cameras, Lane Monitoring Camera and PTZ Cameras)</t>
  </si>
  <si>
    <t xml:space="preserve">B </t>
  </si>
  <si>
    <t>Other components (Lane level &amp; Plaza Level)</t>
  </si>
  <si>
    <t>TFT Monitor - (1 per lane)</t>
  </si>
  <si>
    <t>Thermal Receipt Printer - (1 per lane)</t>
  </si>
  <si>
    <t>Violation light &amp; Alarm (on existing pole) and Foot switch in booth - (1 per lane)</t>
  </si>
  <si>
    <t>Booth CCTV camera with voice recording - (1 per lane)</t>
  </si>
  <si>
    <t>Intercom Slave unit in booth - (1 per lane)</t>
  </si>
  <si>
    <t>Intercom Master unit - (1 per plaza)</t>
  </si>
  <si>
    <t>Firewall Hardware</t>
  </si>
  <si>
    <t>PTZ Camera Including P2P RF connection &amp; other allied equipment as specified in the RFP</t>
  </si>
  <si>
    <t>CCTV cameras for Plaza building surveillance (server room, control room, cash room, admin)</t>
  </si>
  <si>
    <t xml:space="preserve"> Total CAPEX Price (A)</t>
  </si>
  <si>
    <t>Part II– Operation &amp; Maintenance (3 years)</t>
  </si>
  <si>
    <t>Quarterly O&amp;M charges</t>
  </si>
  <si>
    <t>Quarter</t>
  </si>
  <si>
    <t xml:space="preserve"> Total O&amp;M Price (B)</t>
  </si>
  <si>
    <t xml:space="preserve">Total Price for Toll Plaza (A + B) in Rs. </t>
  </si>
  <si>
    <t xml:space="preserve">Summary of Price Schedule </t>
  </si>
  <si>
    <t>Total No of Lanes</t>
  </si>
  <si>
    <t xml:space="preserve">Toll Plaza </t>
  </si>
  <si>
    <t xml:space="preserve">Broadband/Dedicated Internet Lease Line ( 02 Static IP per connection) with minimum bandwidth equivalent to 02 Mbps per lane for CCH connectivity </t>
  </si>
  <si>
    <t>Price Schedule for Implementation &amp; O&amp;M Services of ETC system</t>
  </si>
  <si>
    <t>2. Bidders are required to fill only those cells highlighted in Yellow in this sheet and other sheets</t>
  </si>
  <si>
    <t>3. Other than yellow color cells, remaining Cells are formula based, hence bidder need not enter anything in these cells</t>
  </si>
  <si>
    <t>4. The Bidder shall give the price for all items mentioned in this Price Schedule, inclusive of all levies &amp; taxes like excise duty, custom duty, packing, forwarding, freight and insurance, Octroi/Entry taxes and other applicable taxes, but exclusive of GST.</t>
  </si>
  <si>
    <t>Total Salvage Value of Old ETC Equipment (C)</t>
  </si>
  <si>
    <t xml:space="preserve"> Total CAPEX Price (A) </t>
  </si>
  <si>
    <t xml:space="preserve"> Total O&amp;M Price (B) </t>
  </si>
  <si>
    <t>Price for System Supply, Integration and Commissioning and O &amp; M charges for 3 years (in Rs.) (D)=(A+B)-C</t>
  </si>
  <si>
    <t>1. L1 shall be based on the amount quoted as Total Bid Price in this sheet which is the total price quoted for all toll plazas under the scope of this RFP.</t>
  </si>
  <si>
    <t>Total (A)</t>
  </si>
  <si>
    <t>Toll Plaza Name</t>
  </si>
  <si>
    <t>No of Lanes</t>
  </si>
  <si>
    <t>Quarterly Price for ETC System Maintenance per Lane (in Rs.)</t>
  </si>
  <si>
    <t>Price for ETC System Maintenance per plaza  for 03 Years (12 Quarters) (in Rs.)  (A)</t>
  </si>
  <si>
    <t>Total Price
(C)= A+B</t>
  </si>
  <si>
    <t>Total (B)</t>
  </si>
  <si>
    <t>Lane Level UPS incl. Batteries - (1 per lane)</t>
  </si>
  <si>
    <t>UPS system incl. Batteries as required for complete ETC system</t>
  </si>
  <si>
    <t>Note- Bidders are required to fill only those cells highlighted in Yellow in this sheet and other sheets</t>
  </si>
  <si>
    <t>Geo-fenced smart attendance system with timing and face recognition</t>
  </si>
  <si>
    <t>Details of Not Available Equipment (For fee plazas to provide O&amp;M services of existing ETC system)</t>
  </si>
  <si>
    <t>Plaza Name</t>
  </si>
  <si>
    <t>Equipment Name</t>
  </si>
  <si>
    <t>Qty</t>
  </si>
  <si>
    <t>Amount for Not Available Equipment as per sheet "Details of Not Available" (in Rs.) (B)</t>
  </si>
  <si>
    <t xml:space="preserve">Price Schedule for providing O&amp;M Services of existing ETC system	</t>
  </si>
  <si>
    <t>RFID ETC transceiver near Pay-axis – (mounted on canopy/Pole as per site feasibility)</t>
  </si>
  <si>
    <t>Lane Controller with Industrial PC</t>
  </si>
  <si>
    <t>AVC including sensors &amp; Controller</t>
  </si>
  <si>
    <t>Automatic Barrier Gate</t>
  </si>
  <si>
    <t>Overhead Lane Status light (OHLS)</t>
  </si>
  <si>
    <t>Traffic light with mounting pole</t>
  </si>
  <si>
    <t>Loop with detector</t>
  </si>
  <si>
    <t>Incident Capture Camera/Lane Monitoring Camera with mounting pole</t>
  </si>
  <si>
    <t>Customized industrial grade keyboard</t>
  </si>
  <si>
    <t>Thermal Receipt Printer</t>
  </si>
  <si>
    <t>Violation light &amp; Alarm (on existing pole) and Foot switch in booth</t>
  </si>
  <si>
    <t>Servo Stabilizer (60 KVA -03 phase)</t>
  </si>
  <si>
    <t>Total(C)</t>
  </si>
  <si>
    <t>Total(D)</t>
  </si>
  <si>
    <t>Hatnoor</t>
  </si>
  <si>
    <t>Navegaon</t>
  </si>
  <si>
    <t>Bagwada</t>
  </si>
  <si>
    <t>Pata</t>
  </si>
  <si>
    <t>Karodi</t>
  </si>
  <si>
    <t>Patrachauli</t>
  </si>
  <si>
    <t>Bass</t>
  </si>
  <si>
    <t>Bandlapalli</t>
  </si>
  <si>
    <t>Jharpokharia</t>
  </si>
  <si>
    <t>Pipalwas</t>
  </si>
  <si>
    <t>Newli</t>
  </si>
  <si>
    <t xml:space="preserve">DG 60K.V.A. </t>
  </si>
  <si>
    <t>Total(E)</t>
  </si>
  <si>
    <t>Total(F)</t>
  </si>
  <si>
    <t>Total(G)</t>
  </si>
  <si>
    <t>Total(H)</t>
  </si>
  <si>
    <t>Total Bid Price (A+B) (Excl. GST)</t>
  </si>
  <si>
    <t>Total(A)</t>
  </si>
  <si>
    <t>Total(B)</t>
  </si>
  <si>
    <t>Total(M)=Total(A) + Total B) + Total(C) + Total(D) + Total ('E)+ Total(F) + Total(G) + Total(H)</t>
  </si>
  <si>
    <t>Limited RFP - Selection of System Integrator to implement &amp; provide O&amp;M Services of ETC System at Toll Plazas on National Highways                                                                                                              
 Tender No. IHMCL/LTE-RFP/ ETC-Imp-O&amp;M/2025/10,  Date - 04.11.2025</t>
  </si>
  <si>
    <t>UPS system as required for complete ETC system (10 KVA or above)</t>
  </si>
  <si>
    <t>Workstations for MIS, Cashup, Audit &amp; LSDU</t>
  </si>
  <si>
    <t>Servo Stabilizer (60 KVA -3 phase or as available at the plaza)</t>
  </si>
  <si>
    <t>Geo-fenced smart attendance system with
timing and face recognition</t>
  </si>
  <si>
    <t>Network Video Recorder (NVR)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</si>
</sst>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₹&quot;\ #,##0.00"/>
    <numFmt numFmtId="165" formatCode="&quot;₹&quot;\ #,##0"/>
    <numFmt numFmtId="166" formatCode="_ * #,##0_ ;_ * \-#,##0_ ;_ * &quot;-&quot;??_ ;_ @_ 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3" fontId="2" fillId="3" borderId="1" xfId="2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2" borderId="0" xfId="0" applyFill="1" applyAlignment="1">
      <alignment vertical="center"/>
    </xf>
    <xf numFmtId="43" fontId="2" fillId="2" borderId="7" xfId="2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43" fontId="7" fillId="2" borderId="9" xfId="2" applyFont="1" applyFill="1" applyBorder="1" applyAlignment="1">
      <alignment vertical="center"/>
    </xf>
    <xf numFmtId="43" fontId="7" fillId="2" borderId="10" xfId="2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2" applyFont="1" applyFill="1" applyBorder="1" applyAlignment="1">
      <alignment horizontal="center" vertical="center"/>
    </xf>
    <xf numFmtId="43" fontId="7" fillId="2" borderId="7" xfId="2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/>
    </xf>
    <xf numFmtId="43" fontId="7" fillId="2" borderId="11" xfId="2" applyFont="1" applyFill="1" applyBorder="1" applyAlignment="1">
      <alignment horizontal="center" vertical="center"/>
    </xf>
    <xf numFmtId="0" fontId="0" fillId="2" borderId="0" xfId="0" applyFill="1"/>
    <xf numFmtId="0" fontId="3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3" fontId="2" fillId="2" borderId="0" xfId="2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justify" vertical="center"/>
    </xf>
    <xf numFmtId="43" fontId="3" fillId="2" borderId="0" xfId="2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43" fontId="2" fillId="2" borderId="0" xfId="1" applyFont="1" applyFill="1" applyAlignment="1"/>
    <xf numFmtId="43" fontId="9" fillId="2" borderId="5" xfId="2" applyFont="1" applyFill="1" applyBorder="1" applyAlignment="1">
      <alignment vertical="center"/>
    </xf>
    <xf numFmtId="43" fontId="3" fillId="2" borderId="12" xfId="2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2" borderId="0" xfId="0" applyFont="1" applyFill="1"/>
    <xf numFmtId="0" fontId="4" fillId="3" borderId="0" xfId="0" applyFont="1" applyFill="1"/>
    <xf numFmtId="166" fontId="5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vertical="center" wrapText="1"/>
    </xf>
    <xf numFmtId="165" fontId="10" fillId="2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6" fillId="0" borderId="0" xfId="0" applyFont="1" applyAlignment="1">
      <alignment wrapText="1"/>
    </xf>
    <xf numFmtId="43" fontId="16" fillId="0" borderId="1" xfId="0" applyNumberFormat="1" applyFont="1" applyBorder="1" applyAlignment="1">
      <alignment horizontal="right" vertical="center" wrapText="1"/>
    </xf>
    <xf numFmtId="43" fontId="16" fillId="0" borderId="1" xfId="1" applyFont="1" applyBorder="1" applyAlignment="1">
      <alignment horizontal="right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wrapText="1"/>
    </xf>
    <xf numFmtId="43" fontId="16" fillId="0" borderId="1" xfId="0" applyNumberFormat="1" applyFont="1" applyBorder="1" applyAlignment="1">
      <alignment horizontal="right" wrapText="1"/>
    </xf>
    <xf numFmtId="0" fontId="16" fillId="0" borderId="1" xfId="0" applyFont="1" applyBorder="1"/>
    <xf numFmtId="0" fontId="5" fillId="2" borderId="6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43" fontId="4" fillId="2" borderId="0" xfId="2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3" fontId="4" fillId="3" borderId="1" xfId="2" applyFont="1" applyFill="1" applyBorder="1" applyAlignment="1" applyProtection="1">
      <alignment vertical="center"/>
      <protection locked="0"/>
    </xf>
    <xf numFmtId="43" fontId="4" fillId="2" borderId="7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43" fontId="5" fillId="2" borderId="0" xfId="2" applyFont="1" applyFill="1" applyBorder="1" applyAlignment="1">
      <alignment vertical="center"/>
    </xf>
    <xf numFmtId="43" fontId="4" fillId="2" borderId="0" xfId="2" applyFont="1" applyFill="1" applyBorder="1" applyAlignment="1">
      <alignment vertical="center"/>
    </xf>
    <xf numFmtId="43" fontId="5" fillId="2" borderId="12" xfId="2" applyFont="1" applyFill="1" applyBorder="1" applyAlignment="1">
      <alignment vertical="center"/>
    </xf>
    <xf numFmtId="43" fontId="4" fillId="0" borderId="0" xfId="1" applyFont="1" applyAlignment="1"/>
    <xf numFmtId="43" fontId="4" fillId="2" borderId="0" xfId="1" applyFont="1" applyFill="1" applyAlignment="1"/>
    <xf numFmtId="43" fontId="21" fillId="2" borderId="5" xfId="2" applyFont="1" applyFill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43" fontId="16" fillId="3" borderId="1" xfId="2" applyFont="1" applyFill="1" applyBorder="1" applyAlignment="1" applyProtection="1">
      <alignment vertical="center"/>
      <protection locked="0"/>
    </xf>
    <xf numFmtId="43" fontId="16" fillId="2" borderId="7" xfId="2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43" fontId="16" fillId="2" borderId="11" xfId="2" applyFont="1" applyFill="1" applyBorder="1" applyAlignment="1">
      <alignment vertical="center"/>
    </xf>
    <xf numFmtId="43" fontId="16" fillId="2" borderId="1" xfId="2" applyFont="1" applyFill="1" applyBorder="1" applyAlignment="1">
      <alignment vertical="center"/>
    </xf>
    <xf numFmtId="43" fontId="15" fillId="2" borderId="31" xfId="2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3" fontId="15" fillId="2" borderId="0" xfId="2" applyFont="1" applyFill="1" applyBorder="1" applyAlignment="1">
      <alignment vertical="center"/>
    </xf>
    <xf numFmtId="43" fontId="16" fillId="2" borderId="0" xfId="2" applyFont="1" applyFill="1" applyBorder="1" applyAlignment="1">
      <alignment vertical="center"/>
    </xf>
    <xf numFmtId="43" fontId="15" fillId="2" borderId="12" xfId="2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43" fontId="16" fillId="0" borderId="0" xfId="1" applyFont="1" applyAlignment="1"/>
    <xf numFmtId="43" fontId="16" fillId="2" borderId="0" xfId="1" applyFont="1" applyFill="1" applyAlignment="1"/>
    <xf numFmtId="43" fontId="17" fillId="2" borderId="5" xfId="2" applyFont="1" applyFill="1" applyBorder="1" applyAlignment="1">
      <alignment vertical="center"/>
    </xf>
    <xf numFmtId="0" fontId="16" fillId="3" borderId="0" xfId="0" applyFont="1" applyFill="1"/>
    <xf numFmtId="43" fontId="15" fillId="0" borderId="1" xfId="0" applyNumberFormat="1" applyFont="1" applyBorder="1" applyAlignment="1">
      <alignment horizontal="right" wrapText="1"/>
    </xf>
    <xf numFmtId="0" fontId="1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43" fontId="15" fillId="0" borderId="1" xfId="0" applyNumberFormat="1" applyFont="1" applyBorder="1" applyAlignment="1">
      <alignment horizontal="right" vertical="center" wrapText="1"/>
    </xf>
    <xf numFmtId="43" fontId="1" fillId="5" borderId="1" xfId="0" applyNumberFormat="1" applyFont="1" applyFill="1" applyBorder="1" applyAlignment="1">
      <alignment horizontal="center" vertical="center" wrapText="1"/>
    </xf>
    <xf numFmtId="165" fontId="7" fillId="2" borderId="6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/>
    </xf>
    <xf numFmtId="0" fontId="4" fillId="3" borderId="1" xfId="0" applyFont="1" applyFill="1" applyBorder="1"/>
    <xf numFmtId="43" fontId="0" fillId="0" borderId="0" xfId="0" applyNumberFormat="1"/>
    <xf numFmtId="43" fontId="4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6" fontId="5" fillId="2" borderId="24" xfId="0" applyNumberFormat="1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0" fontId="5" fillId="3" borderId="33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43" fontId="3" fillId="2" borderId="18" xfId="2" applyFont="1" applyFill="1" applyBorder="1" applyAlignment="1">
      <alignment horizontal="center" vertical="center"/>
    </xf>
    <xf numFmtId="43" fontId="3" fillId="2" borderId="19" xfId="2" applyFont="1" applyFill="1" applyBorder="1" applyAlignment="1">
      <alignment horizontal="center" vertical="center"/>
    </xf>
    <xf numFmtId="43" fontId="3" fillId="2" borderId="20" xfId="2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43" fontId="15" fillId="2" borderId="28" xfId="2" applyFont="1" applyFill="1" applyBorder="1" applyAlignment="1">
      <alignment horizontal="center" vertical="center"/>
    </xf>
    <xf numFmtId="43" fontId="15" fillId="2" borderId="29" xfId="2" applyFont="1" applyFill="1" applyBorder="1" applyAlignment="1">
      <alignment horizontal="center" vertical="center"/>
    </xf>
    <xf numFmtId="43" fontId="15" fillId="2" borderId="30" xfId="2" applyFont="1" applyFill="1" applyBorder="1" applyAlignment="1">
      <alignment horizontal="center" vertical="center"/>
    </xf>
    <xf numFmtId="43" fontId="15" fillId="2" borderId="18" xfId="2" applyFont="1" applyFill="1" applyBorder="1" applyAlignment="1">
      <alignment horizontal="center" vertical="center"/>
    </xf>
    <xf numFmtId="43" fontId="15" fillId="2" borderId="19" xfId="2" applyFont="1" applyFill="1" applyBorder="1" applyAlignment="1">
      <alignment horizontal="center" vertical="center"/>
    </xf>
    <xf numFmtId="43" fontId="15" fillId="2" borderId="20" xfId="2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43" fontId="5" fillId="2" borderId="18" xfId="2" applyFont="1" applyFill="1" applyBorder="1" applyAlignment="1">
      <alignment horizontal="center" vertical="center"/>
    </xf>
    <xf numFmtId="43" fontId="5" fillId="2" borderId="19" xfId="2" applyFont="1" applyFill="1" applyBorder="1" applyAlignment="1">
      <alignment horizontal="center" vertical="center"/>
    </xf>
    <xf numFmtId="43" fontId="5" fillId="2" borderId="20" xfId="2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32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</cellXfs>
  <cellStyles count="7">
    <cellStyle name="Comma" xfId="1" builtinId="3"/>
    <cellStyle name="Comma 2" xfId="2" xr:uid="{F0D474B1-DAA5-4E2C-AB62-6DC30613E95E}"/>
    <cellStyle name="Comma 2 2" xfId="3" xr:uid="{43193959-6AC0-4D60-B309-543865205916}"/>
    <cellStyle name="Comma 2 3" xfId="4" xr:uid="{0B73520C-C397-4ABB-AE1F-1BAE5FF96D26}"/>
    <cellStyle name="Comma 3" xfId="5" xr:uid="{F4D7B39A-500F-437D-BD4D-2B82776C9242}"/>
    <cellStyle name="Comma 4" xfId="6" xr:uid="{D2A1B621-C11A-47E4-91F0-9E4B3CB3B3C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9A65-D8D4-4888-AE29-14CC1A90BABC}">
  <sheetPr>
    <pageSetUpPr fitToPage="1"/>
  </sheetPr>
  <dimension ref="B1:J28"/>
  <sheetViews>
    <sheetView tabSelected="1" topLeftCell="A6" zoomScale="90" zoomScaleNormal="90" workbookViewId="0">
      <selection activeCell="G9" sqref="G9:I9"/>
    </sheetView>
  </sheetViews>
  <sheetFormatPr defaultColWidth="6.46484375" defaultRowHeight="13.5" x14ac:dyDescent="0.35"/>
  <cols>
    <col min="1" max="1" width="1.796875" style="4" customWidth="1"/>
    <col min="2" max="2" width="6.46484375" style="11" customWidth="1"/>
    <col min="3" max="3" width="31.59765625" style="4" bestFit="1" customWidth="1"/>
    <col min="4" max="4" width="11" style="5" customWidth="1"/>
    <col min="5" max="5" width="17.46484375" style="5" customWidth="1"/>
    <col min="6" max="8" width="15.796875" style="4" customWidth="1"/>
    <col min="9" max="9" width="15.73046875" style="4" customWidth="1"/>
    <col min="10" max="10" width="23.53125" style="4" customWidth="1"/>
    <col min="11" max="254" width="9.19921875" style="4" customWidth="1"/>
    <col min="255" max="255" width="1.796875" style="4" customWidth="1"/>
    <col min="256" max="16384" width="6.46484375" style="4"/>
  </cols>
  <sheetData>
    <row r="1" spans="2:10" ht="14.25" customHeight="1" x14ac:dyDescent="0.35">
      <c r="B1" s="139" t="s">
        <v>119</v>
      </c>
      <c r="C1" s="139"/>
      <c r="D1" s="139"/>
      <c r="E1" s="139"/>
      <c r="F1" s="139"/>
      <c r="G1" s="139"/>
      <c r="H1" s="139"/>
      <c r="I1" s="139"/>
      <c r="J1" s="139"/>
    </row>
    <row r="2" spans="2:10" ht="37.5" customHeight="1" x14ac:dyDescent="0.35">
      <c r="B2" s="139"/>
      <c r="C2" s="139"/>
      <c r="D2" s="139"/>
      <c r="E2" s="139"/>
      <c r="F2" s="139"/>
      <c r="G2" s="139"/>
      <c r="H2" s="139"/>
      <c r="I2" s="139"/>
      <c r="J2" s="139"/>
    </row>
    <row r="3" spans="2:10" ht="17.649999999999999" x14ac:dyDescent="0.35">
      <c r="B3" s="142" t="s">
        <v>55</v>
      </c>
      <c r="C3" s="142"/>
      <c r="D3" s="142"/>
      <c r="E3" s="142"/>
      <c r="F3" s="142"/>
      <c r="G3" s="142"/>
      <c r="H3" s="142"/>
      <c r="I3" s="142"/>
      <c r="J3" s="142"/>
    </row>
    <row r="4" spans="2:10" ht="20.55" customHeight="1" thickBot="1" x14ac:dyDescent="0.4">
      <c r="B4" s="140" t="s">
        <v>0</v>
      </c>
      <c r="C4" s="141"/>
      <c r="D4" s="143"/>
      <c r="E4" s="144"/>
      <c r="F4" s="144"/>
      <c r="G4" s="144"/>
      <c r="H4" s="144"/>
      <c r="I4" s="144"/>
      <c r="J4" s="145"/>
    </row>
    <row r="5" spans="2:10" ht="14.25" customHeight="1" x14ac:dyDescent="0.35">
      <c r="B5" s="146" t="s">
        <v>59</v>
      </c>
      <c r="C5" s="147"/>
      <c r="D5" s="147"/>
      <c r="E5" s="147"/>
      <c r="F5" s="147"/>
      <c r="G5" s="147"/>
      <c r="H5" s="147"/>
      <c r="I5" s="147"/>
      <c r="J5" s="148"/>
    </row>
    <row r="6" spans="2:10" s="7" customFormat="1" ht="69.400000000000006" x14ac:dyDescent="0.45">
      <c r="B6" s="8" t="s">
        <v>1</v>
      </c>
      <c r="C6" s="6" t="s">
        <v>57</v>
      </c>
      <c r="D6" s="8" t="s">
        <v>56</v>
      </c>
      <c r="E6" s="8" t="s">
        <v>63</v>
      </c>
      <c r="F6" s="8" t="s">
        <v>64</v>
      </c>
      <c r="G6" s="132" t="s">
        <v>65</v>
      </c>
      <c r="H6" s="133"/>
      <c r="I6" s="134"/>
      <c r="J6" s="67" t="s">
        <v>66</v>
      </c>
    </row>
    <row r="7" spans="2:10" s="7" customFormat="1" ht="14.25" customHeight="1" x14ac:dyDescent="0.45">
      <c r="B7" s="68">
        <v>1</v>
      </c>
      <c r="C7" s="66" t="s">
        <v>99</v>
      </c>
      <c r="D7" s="66">
        <v>12</v>
      </c>
      <c r="E7" s="69"/>
      <c r="F7" s="61">
        <f>'12 Lanes Plaza '!F41</f>
        <v>0</v>
      </c>
      <c r="G7" s="135">
        <f>'12 Lanes Plaza '!F46</f>
        <v>0</v>
      </c>
      <c r="H7" s="136"/>
      <c r="I7" s="137"/>
      <c r="J7" s="70">
        <f>(F7+G7)-E7</f>
        <v>0</v>
      </c>
    </row>
    <row r="8" spans="2:10" s="7" customFormat="1" ht="13.9" x14ac:dyDescent="0.45">
      <c r="B8" s="68">
        <v>2</v>
      </c>
      <c r="C8" s="66" t="s">
        <v>100</v>
      </c>
      <c r="D8" s="66">
        <v>6</v>
      </c>
      <c r="E8" s="69"/>
      <c r="F8" s="61">
        <f>'06 Lanes Plaza'!F42</f>
        <v>0</v>
      </c>
      <c r="G8" s="135">
        <f>'06 Lanes Plaza'!F47</f>
        <v>0</v>
      </c>
      <c r="H8" s="136"/>
      <c r="I8" s="137"/>
      <c r="J8" s="70">
        <f>(F8+G8)-E8</f>
        <v>0</v>
      </c>
    </row>
    <row r="9" spans="2:10" s="7" customFormat="1" ht="13.9" x14ac:dyDescent="0.45">
      <c r="B9" s="68">
        <v>3</v>
      </c>
      <c r="C9" s="66" t="s">
        <v>101</v>
      </c>
      <c r="D9" s="66">
        <v>16</v>
      </c>
      <c r="E9" s="69"/>
      <c r="F9" s="61">
        <f>'16 Lanes Plaza'!F41</f>
        <v>0</v>
      </c>
      <c r="G9" s="135">
        <f>'16 Lanes Plaza'!F46</f>
        <v>0</v>
      </c>
      <c r="H9" s="136"/>
      <c r="I9" s="137"/>
      <c r="J9" s="70">
        <f>(F9+G9)-E9</f>
        <v>0</v>
      </c>
    </row>
    <row r="10" spans="2:10" s="7" customFormat="1" ht="13.9" x14ac:dyDescent="0.45">
      <c r="B10" s="155" t="s">
        <v>68</v>
      </c>
      <c r="C10" s="155"/>
      <c r="D10" s="155"/>
      <c r="E10" s="155"/>
      <c r="F10" s="155"/>
      <c r="G10" s="155"/>
      <c r="H10" s="155"/>
      <c r="I10" s="155"/>
      <c r="J10" s="70">
        <f>SUM(J7:J9)</f>
        <v>0</v>
      </c>
    </row>
    <row r="11" spans="2:10" s="7" customFormat="1" ht="13.9" x14ac:dyDescent="0.45">
      <c r="B11" s="156" t="s">
        <v>84</v>
      </c>
      <c r="C11" s="157"/>
      <c r="D11" s="157"/>
      <c r="E11" s="157"/>
      <c r="F11" s="157"/>
      <c r="G11" s="157"/>
      <c r="H11" s="157"/>
      <c r="I11" s="157"/>
      <c r="J11" s="158"/>
    </row>
    <row r="12" spans="2:10" s="7" customFormat="1" ht="91.9" customHeight="1" x14ac:dyDescent="0.45">
      <c r="B12" s="56" t="s">
        <v>1</v>
      </c>
      <c r="C12" s="56" t="s">
        <v>69</v>
      </c>
      <c r="D12" s="56" t="s">
        <v>70</v>
      </c>
      <c r="E12" s="57" t="s">
        <v>71</v>
      </c>
      <c r="F12" s="64" t="s">
        <v>72</v>
      </c>
      <c r="G12" s="152" t="s">
        <v>83</v>
      </c>
      <c r="H12" s="153"/>
      <c r="I12" s="154"/>
      <c r="J12" s="57" t="s">
        <v>73</v>
      </c>
    </row>
    <row r="13" spans="2:10" s="7" customFormat="1" ht="14.25" customHeight="1" x14ac:dyDescent="0.45">
      <c r="B13" s="58">
        <v>4</v>
      </c>
      <c r="C13" s="66" t="s">
        <v>102</v>
      </c>
      <c r="D13" s="66">
        <v>8</v>
      </c>
      <c r="E13" s="62"/>
      <c r="F13" s="65">
        <f>E13*D13*12</f>
        <v>0</v>
      </c>
      <c r="G13" s="138">
        <f>'O&amp;M-Details of Not Available'!F12</f>
        <v>0</v>
      </c>
      <c r="H13" s="138"/>
      <c r="I13" s="138"/>
      <c r="J13" s="63">
        <f>G13+F13</f>
        <v>0</v>
      </c>
    </row>
    <row r="14" spans="2:10" s="7" customFormat="1" x14ac:dyDescent="0.45">
      <c r="B14" s="58">
        <v>5</v>
      </c>
      <c r="C14" s="66" t="s">
        <v>103</v>
      </c>
      <c r="D14" s="66">
        <v>16</v>
      </c>
      <c r="E14" s="62"/>
      <c r="F14" s="65">
        <f t="shared" ref="F14:F17" si="0">E14*D14*12</f>
        <v>0</v>
      </c>
      <c r="G14" s="138">
        <f>'O&amp;M-Details of Not Available'!F20</f>
        <v>0</v>
      </c>
      <c r="H14" s="138"/>
      <c r="I14" s="138"/>
      <c r="J14" s="63">
        <f t="shared" ref="J14:J20" si="1">G14+F14</f>
        <v>0</v>
      </c>
    </row>
    <row r="15" spans="2:10" s="7" customFormat="1" x14ac:dyDescent="0.45">
      <c r="B15" s="58">
        <v>6</v>
      </c>
      <c r="C15" s="66" t="s">
        <v>104</v>
      </c>
      <c r="D15" s="66">
        <v>8</v>
      </c>
      <c r="E15" s="62"/>
      <c r="F15" s="65">
        <f t="shared" si="0"/>
        <v>0</v>
      </c>
      <c r="G15" s="138">
        <f>'O&amp;M-Details of Not Available'!F83</f>
        <v>0</v>
      </c>
      <c r="H15" s="138"/>
      <c r="I15" s="138"/>
      <c r="J15" s="63">
        <f t="shared" si="1"/>
        <v>0</v>
      </c>
    </row>
    <row r="16" spans="2:10" s="7" customFormat="1" x14ac:dyDescent="0.45">
      <c r="B16" s="58">
        <v>7</v>
      </c>
      <c r="C16" s="66" t="s">
        <v>105</v>
      </c>
      <c r="D16" s="66">
        <v>6</v>
      </c>
      <c r="E16" s="62"/>
      <c r="F16" s="65">
        <f t="shared" si="0"/>
        <v>0</v>
      </c>
      <c r="G16" s="138">
        <f>'O&amp;M-Details of Not Available'!F76</f>
        <v>0</v>
      </c>
      <c r="H16" s="138"/>
      <c r="I16" s="138"/>
      <c r="J16" s="63">
        <f t="shared" si="1"/>
        <v>0</v>
      </c>
    </row>
    <row r="17" spans="2:10" s="7" customFormat="1" x14ac:dyDescent="0.45">
      <c r="B17" s="58">
        <v>8</v>
      </c>
      <c r="C17" s="66" t="s">
        <v>106</v>
      </c>
      <c r="D17" s="66">
        <v>8</v>
      </c>
      <c r="E17" s="62"/>
      <c r="F17" s="65">
        <f t="shared" si="0"/>
        <v>0</v>
      </c>
      <c r="G17" s="138">
        <f>'O&amp;M-Details of Not Available'!F34</f>
        <v>0</v>
      </c>
      <c r="H17" s="138"/>
      <c r="I17" s="138"/>
      <c r="J17" s="63">
        <f t="shared" si="1"/>
        <v>0</v>
      </c>
    </row>
    <row r="18" spans="2:10" s="7" customFormat="1" x14ac:dyDescent="0.45">
      <c r="B18" s="58">
        <v>9</v>
      </c>
      <c r="C18" s="66" t="s">
        <v>107</v>
      </c>
      <c r="D18" s="66">
        <v>10</v>
      </c>
      <c r="E18" s="62"/>
      <c r="F18" s="65">
        <f t="shared" ref="F18" si="2">E18*D18*12</f>
        <v>0</v>
      </c>
      <c r="G18" s="138">
        <f>'O&amp;M-Details of Not Available'!F39</f>
        <v>0</v>
      </c>
      <c r="H18" s="138"/>
      <c r="I18" s="138"/>
      <c r="J18" s="63">
        <f t="shared" si="1"/>
        <v>0</v>
      </c>
    </row>
    <row r="19" spans="2:10" s="7" customFormat="1" x14ac:dyDescent="0.45">
      <c r="B19" s="58">
        <v>10</v>
      </c>
      <c r="C19" s="66" t="s">
        <v>108</v>
      </c>
      <c r="D19" s="66">
        <v>6</v>
      </c>
      <c r="E19" s="62"/>
      <c r="F19" s="65">
        <f t="shared" ref="F19" si="3">E19*D19*12</f>
        <v>0</v>
      </c>
      <c r="G19" s="138">
        <f>'O&amp;M-Details of Not Available'!F46</f>
        <v>0</v>
      </c>
      <c r="H19" s="138"/>
      <c r="I19" s="138"/>
      <c r="J19" s="63">
        <f t="shared" si="1"/>
        <v>0</v>
      </c>
    </row>
    <row r="20" spans="2:10" s="7" customFormat="1" x14ac:dyDescent="0.45">
      <c r="B20" s="58">
        <v>11</v>
      </c>
      <c r="C20" s="66" t="s">
        <v>109</v>
      </c>
      <c r="D20" s="66">
        <v>8</v>
      </c>
      <c r="E20" s="62"/>
      <c r="F20" s="65">
        <f t="shared" ref="F20" si="4">E20*D20*12</f>
        <v>0</v>
      </c>
      <c r="G20" s="138">
        <f>'O&amp;M-Details of Not Available'!F51</f>
        <v>0</v>
      </c>
      <c r="H20" s="138"/>
      <c r="I20" s="138"/>
      <c r="J20" s="63">
        <f t="shared" si="1"/>
        <v>0</v>
      </c>
    </row>
    <row r="21" spans="2:10" s="7" customFormat="1" ht="13.9" x14ac:dyDescent="0.45">
      <c r="B21" s="141" t="s">
        <v>74</v>
      </c>
      <c r="C21" s="159"/>
      <c r="D21" s="159"/>
      <c r="E21" s="159"/>
      <c r="F21" s="159"/>
      <c r="G21" s="159"/>
      <c r="H21" s="159"/>
      <c r="I21" s="160"/>
      <c r="J21" s="125">
        <f>SUM(J13:J20)</f>
        <v>0</v>
      </c>
    </row>
    <row r="22" spans="2:10" s="7" customFormat="1" ht="14.25" thickBot="1" x14ac:dyDescent="0.5">
      <c r="B22" s="149" t="s">
        <v>115</v>
      </c>
      <c r="C22" s="150"/>
      <c r="D22" s="150"/>
      <c r="E22" s="150"/>
      <c r="F22" s="150"/>
      <c r="G22" s="150"/>
      <c r="H22" s="150"/>
      <c r="I22" s="151"/>
      <c r="J22" s="126">
        <f>J10+J21</f>
        <v>0</v>
      </c>
    </row>
    <row r="23" spans="2:10" ht="14.55" customHeight="1" x14ac:dyDescent="0.35">
      <c r="B23" s="131" t="s">
        <v>2</v>
      </c>
      <c r="C23" s="131"/>
      <c r="D23" s="131"/>
      <c r="E23" s="131"/>
      <c r="F23" s="131"/>
      <c r="G23" s="131"/>
      <c r="H23" s="131"/>
      <c r="I23" s="131"/>
      <c r="J23" s="131"/>
    </row>
    <row r="24" spans="2:10" ht="29.55" customHeight="1" x14ac:dyDescent="0.35">
      <c r="B24" s="130" t="s">
        <v>67</v>
      </c>
      <c r="C24" s="130"/>
      <c r="D24" s="130"/>
      <c r="E24" s="130"/>
      <c r="F24" s="130"/>
      <c r="G24" s="130"/>
      <c r="H24" s="130"/>
      <c r="I24" s="130"/>
      <c r="J24" s="130"/>
    </row>
    <row r="25" spans="2:10" ht="22.05" customHeight="1" x14ac:dyDescent="0.35">
      <c r="B25" s="130" t="s">
        <v>60</v>
      </c>
      <c r="C25" s="130"/>
      <c r="D25" s="130"/>
      <c r="E25" s="130"/>
      <c r="F25" s="130"/>
      <c r="G25" s="130"/>
      <c r="H25" s="130"/>
      <c r="I25" s="130"/>
      <c r="J25" s="127"/>
    </row>
    <row r="26" spans="2:10" ht="22.05" customHeight="1" x14ac:dyDescent="0.35">
      <c r="B26" s="130" t="s">
        <v>61</v>
      </c>
      <c r="C26" s="130"/>
      <c r="D26" s="130"/>
      <c r="E26" s="130"/>
      <c r="F26" s="130"/>
      <c r="G26" s="130"/>
      <c r="H26" s="130"/>
      <c r="I26" s="130"/>
      <c r="J26" s="130"/>
    </row>
    <row r="27" spans="2:10" ht="48" customHeight="1" x14ac:dyDescent="0.35">
      <c r="B27" s="130" t="s">
        <v>62</v>
      </c>
      <c r="C27" s="130"/>
      <c r="D27" s="130"/>
      <c r="E27" s="130"/>
      <c r="F27" s="130"/>
      <c r="G27" s="130"/>
      <c r="H27" s="130"/>
      <c r="I27" s="130"/>
      <c r="J27" s="130"/>
    </row>
    <row r="28" spans="2:10" x14ac:dyDescent="0.35">
      <c r="B28" s="9"/>
      <c r="C28" s="10"/>
      <c r="D28" s="10"/>
      <c r="E28" s="10"/>
      <c r="F28" s="10"/>
      <c r="G28" s="10"/>
      <c r="H28" s="10"/>
    </row>
  </sheetData>
  <sheetProtection sheet="1" objects="1" scenarios="1"/>
  <mergeCells count="27">
    <mergeCell ref="B22:I22"/>
    <mergeCell ref="G8:I8"/>
    <mergeCell ref="G9:I9"/>
    <mergeCell ref="G12:I12"/>
    <mergeCell ref="B10:I10"/>
    <mergeCell ref="B11:J11"/>
    <mergeCell ref="B21:I21"/>
    <mergeCell ref="G16:I16"/>
    <mergeCell ref="G17:I17"/>
    <mergeCell ref="G18:I18"/>
    <mergeCell ref="G19:I19"/>
    <mergeCell ref="G20:I20"/>
    <mergeCell ref="B1:J2"/>
    <mergeCell ref="B4:C4"/>
    <mergeCell ref="B3:J3"/>
    <mergeCell ref="D4:J4"/>
    <mergeCell ref="B5:J5"/>
    <mergeCell ref="G6:I6"/>
    <mergeCell ref="G7:I7"/>
    <mergeCell ref="G13:I13"/>
    <mergeCell ref="G14:I14"/>
    <mergeCell ref="G15:I15"/>
    <mergeCell ref="B24:J24"/>
    <mergeCell ref="B25:I25"/>
    <mergeCell ref="B26:J26"/>
    <mergeCell ref="B27:J27"/>
    <mergeCell ref="B23:J23"/>
  </mergeCells>
  <pageMargins left="0.25" right="0.25" top="0.75" bottom="0.75" header="0.3" footer="0.3"/>
  <pageSetup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4C8B-D1A4-4291-A1E3-E1BE58A0CC97}">
  <dimension ref="A1:H51"/>
  <sheetViews>
    <sheetView topLeftCell="A19" zoomScale="90" zoomScaleNormal="90" workbookViewId="0">
      <selection activeCell="H32" sqref="H32"/>
    </sheetView>
  </sheetViews>
  <sheetFormatPr defaultRowHeight="14.25" x14ac:dyDescent="0.45"/>
  <cols>
    <col min="1" max="1" width="6.46484375" style="1" bestFit="1" customWidth="1"/>
    <col min="2" max="2" width="60" customWidth="1"/>
    <col min="3" max="3" width="13.46484375" customWidth="1"/>
    <col min="4" max="4" width="8.19921875" bestFit="1" customWidth="1"/>
    <col min="5" max="5" width="14.46484375" style="2" bestFit="1" customWidth="1"/>
    <col min="6" max="6" width="20.46484375" style="2" customWidth="1"/>
  </cols>
  <sheetData>
    <row r="1" spans="1:7" ht="26.65" x14ac:dyDescent="0.45">
      <c r="A1" s="162" t="s">
        <v>59</v>
      </c>
      <c r="B1" s="162"/>
      <c r="C1" s="162"/>
      <c r="D1" s="162"/>
      <c r="E1" s="162"/>
      <c r="F1" s="162"/>
    </row>
    <row r="2" spans="1:7" x14ac:dyDescent="0.45">
      <c r="A2" s="42"/>
      <c r="B2" s="43" t="s">
        <v>3</v>
      </c>
      <c r="C2" s="44">
        <v>12</v>
      </c>
      <c r="D2" s="45"/>
      <c r="E2" s="46"/>
      <c r="F2" s="46"/>
    </row>
    <row r="3" spans="1:7" ht="14.65" thickBot="1" x14ac:dyDescent="0.5">
      <c r="A3" s="42"/>
      <c r="B3" s="42"/>
      <c r="C3" s="42"/>
      <c r="D3" s="42"/>
      <c r="E3" s="42"/>
      <c r="F3" s="42"/>
    </row>
    <row r="4" spans="1:7" x14ac:dyDescent="0.45">
      <c r="A4" s="29" t="s">
        <v>4</v>
      </c>
      <c r="B4" s="30"/>
      <c r="C4" s="30"/>
      <c r="D4" s="30"/>
      <c r="E4" s="31"/>
      <c r="F4" s="32"/>
    </row>
    <row r="5" spans="1:7" x14ac:dyDescent="0.4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7" s="3" customFormat="1" x14ac:dyDescent="0.45">
      <c r="A6" s="33" t="s">
        <v>11</v>
      </c>
      <c r="B6" s="34" t="s">
        <v>12</v>
      </c>
      <c r="C6" s="35"/>
      <c r="D6" s="55"/>
      <c r="E6" s="36"/>
      <c r="F6" s="37"/>
    </row>
    <row r="7" spans="1:7" s="3" customFormat="1" x14ac:dyDescent="0.45">
      <c r="A7" s="16">
        <v>1</v>
      </c>
      <c r="B7" s="20" t="s">
        <v>13</v>
      </c>
      <c r="C7" s="12" t="s">
        <v>14</v>
      </c>
      <c r="D7" s="18">
        <f>$C$2</f>
        <v>12</v>
      </c>
      <c r="E7" s="22"/>
      <c r="F7" s="28">
        <f>E7*D7</f>
        <v>0</v>
      </c>
      <c r="G7" s="27"/>
    </row>
    <row r="8" spans="1:7" s="3" customFormat="1" x14ac:dyDescent="0.45">
      <c r="A8" s="16">
        <v>2</v>
      </c>
      <c r="B8" s="20" t="s">
        <v>15</v>
      </c>
      <c r="C8" s="12" t="s">
        <v>14</v>
      </c>
      <c r="D8" s="18">
        <f t="shared" ref="D8:D14" si="0">$C$2</f>
        <v>12</v>
      </c>
      <c r="E8" s="22"/>
      <c r="F8" s="28">
        <f t="shared" ref="F8:F28" si="1">E8*D8</f>
        <v>0</v>
      </c>
      <c r="G8" s="27"/>
    </row>
    <row r="9" spans="1:7" s="3" customFormat="1" x14ac:dyDescent="0.45">
      <c r="A9" s="16">
        <v>3</v>
      </c>
      <c r="B9" s="20" t="s">
        <v>16</v>
      </c>
      <c r="C9" s="12" t="s">
        <v>14</v>
      </c>
      <c r="D9" s="18">
        <f t="shared" si="0"/>
        <v>12</v>
      </c>
      <c r="E9" s="22"/>
      <c r="F9" s="28">
        <f t="shared" si="1"/>
        <v>0</v>
      </c>
    </row>
    <row r="10" spans="1:7" s="3" customFormat="1" ht="12" customHeight="1" x14ac:dyDescent="0.45">
      <c r="A10" s="16">
        <v>4</v>
      </c>
      <c r="B10" s="20" t="s">
        <v>17</v>
      </c>
      <c r="C10" s="12" t="s">
        <v>18</v>
      </c>
      <c r="D10" s="18">
        <f t="shared" si="0"/>
        <v>12</v>
      </c>
      <c r="E10" s="22"/>
      <c r="F10" s="28">
        <f t="shared" si="1"/>
        <v>0</v>
      </c>
    </row>
    <row r="11" spans="1:7" s="3" customFormat="1" x14ac:dyDescent="0.45">
      <c r="A11" s="16">
        <v>5</v>
      </c>
      <c r="B11" s="20" t="s">
        <v>19</v>
      </c>
      <c r="C11" s="12" t="s">
        <v>18</v>
      </c>
      <c r="D11" s="18">
        <f t="shared" si="0"/>
        <v>12</v>
      </c>
      <c r="E11" s="22"/>
      <c r="F11" s="28">
        <f t="shared" si="1"/>
        <v>0</v>
      </c>
    </row>
    <row r="12" spans="1:7" s="3" customFormat="1" x14ac:dyDescent="0.45">
      <c r="A12" s="16">
        <v>6</v>
      </c>
      <c r="B12" s="20" t="s">
        <v>20</v>
      </c>
      <c r="C12" s="12" t="s">
        <v>14</v>
      </c>
      <c r="D12" s="18">
        <f t="shared" si="0"/>
        <v>12</v>
      </c>
      <c r="E12" s="22"/>
      <c r="F12" s="28">
        <f t="shared" si="1"/>
        <v>0</v>
      </c>
    </row>
    <row r="13" spans="1:7" s="3" customFormat="1" x14ac:dyDescent="0.45">
      <c r="A13" s="16">
        <v>7</v>
      </c>
      <c r="B13" s="20" t="s">
        <v>21</v>
      </c>
      <c r="C13" s="12" t="s">
        <v>14</v>
      </c>
      <c r="D13" s="18">
        <f t="shared" si="0"/>
        <v>12</v>
      </c>
      <c r="E13" s="22"/>
      <c r="F13" s="28">
        <f t="shared" si="1"/>
        <v>0</v>
      </c>
    </row>
    <row r="14" spans="1:7" s="3" customFormat="1" x14ac:dyDescent="0.45">
      <c r="A14" s="16">
        <v>8</v>
      </c>
      <c r="B14" s="20" t="s">
        <v>22</v>
      </c>
      <c r="C14" s="12" t="s">
        <v>18</v>
      </c>
      <c r="D14" s="18">
        <f t="shared" si="0"/>
        <v>12</v>
      </c>
      <c r="E14" s="22"/>
      <c r="F14" s="28">
        <f t="shared" si="1"/>
        <v>0</v>
      </c>
    </row>
    <row r="15" spans="1:7" s="3" customFormat="1" x14ac:dyDescent="0.45">
      <c r="A15" s="16">
        <v>9</v>
      </c>
      <c r="B15" s="20" t="s">
        <v>23</v>
      </c>
      <c r="C15" s="12" t="s">
        <v>18</v>
      </c>
      <c r="D15" s="18">
        <f>$C$2*2</f>
        <v>24</v>
      </c>
      <c r="E15" s="22"/>
      <c r="F15" s="28">
        <f t="shared" si="1"/>
        <v>0</v>
      </c>
    </row>
    <row r="16" spans="1:7" s="3" customFormat="1" ht="25.5" x14ac:dyDescent="0.45">
      <c r="A16" s="16">
        <v>10</v>
      </c>
      <c r="B16" s="20" t="s">
        <v>24</v>
      </c>
      <c r="C16" s="12" t="s">
        <v>18</v>
      </c>
      <c r="D16" s="18">
        <f>$C$2</f>
        <v>12</v>
      </c>
      <c r="E16" s="22"/>
      <c r="F16" s="28">
        <f t="shared" si="1"/>
        <v>0</v>
      </c>
    </row>
    <row r="17" spans="1:6" s="3" customFormat="1" ht="25.5" x14ac:dyDescent="0.45">
      <c r="A17" s="16">
        <v>11</v>
      </c>
      <c r="B17" s="20" t="s">
        <v>25</v>
      </c>
      <c r="C17" s="12" t="s">
        <v>18</v>
      </c>
      <c r="D17" s="18">
        <f>$C$2</f>
        <v>12</v>
      </c>
      <c r="E17" s="22"/>
      <c r="F17" s="28">
        <f t="shared" si="1"/>
        <v>0</v>
      </c>
    </row>
    <row r="18" spans="1:6" s="3" customFormat="1" x14ac:dyDescent="0.45">
      <c r="A18" s="16">
        <v>12</v>
      </c>
      <c r="B18" s="20" t="s">
        <v>26</v>
      </c>
      <c r="C18" s="12" t="s">
        <v>14</v>
      </c>
      <c r="D18" s="18">
        <f>$C$2</f>
        <v>12</v>
      </c>
      <c r="E18" s="22"/>
      <c r="F18" s="28">
        <f t="shared" si="1"/>
        <v>0</v>
      </c>
    </row>
    <row r="19" spans="1:6" s="3" customFormat="1" x14ac:dyDescent="0.45">
      <c r="A19" s="16">
        <v>13</v>
      </c>
      <c r="B19" s="20" t="s">
        <v>27</v>
      </c>
      <c r="C19" s="12" t="s">
        <v>28</v>
      </c>
      <c r="D19" s="18">
        <v>1</v>
      </c>
      <c r="E19" s="22"/>
      <c r="F19" s="28">
        <f t="shared" si="1"/>
        <v>0</v>
      </c>
    </row>
    <row r="20" spans="1:6" s="3" customFormat="1" x14ac:dyDescent="0.45">
      <c r="A20" s="16">
        <v>14</v>
      </c>
      <c r="B20" s="20" t="s">
        <v>29</v>
      </c>
      <c r="C20" s="12" t="s">
        <v>14</v>
      </c>
      <c r="D20" s="18">
        <f>$C$2</f>
        <v>12</v>
      </c>
      <c r="E20" s="22"/>
      <c r="F20" s="28">
        <f t="shared" si="1"/>
        <v>0</v>
      </c>
    </row>
    <row r="21" spans="1:6" s="3" customFormat="1" x14ac:dyDescent="0.45">
      <c r="A21" s="16">
        <v>15</v>
      </c>
      <c r="B21" s="20" t="s">
        <v>30</v>
      </c>
      <c r="C21" s="12" t="s">
        <v>14</v>
      </c>
      <c r="D21" s="18">
        <v>1</v>
      </c>
      <c r="E21" s="22"/>
      <c r="F21" s="28">
        <f t="shared" si="1"/>
        <v>0</v>
      </c>
    </row>
    <row r="22" spans="1:6" s="3" customFormat="1" ht="25.5" x14ac:dyDescent="0.45">
      <c r="A22" s="16">
        <v>16</v>
      </c>
      <c r="B22" s="23" t="s">
        <v>31</v>
      </c>
      <c r="C22" s="12" t="s">
        <v>14</v>
      </c>
      <c r="D22" s="18">
        <v>4</v>
      </c>
      <c r="E22" s="22"/>
      <c r="F22" s="28">
        <f t="shared" si="1"/>
        <v>0</v>
      </c>
    </row>
    <row r="23" spans="1:6" s="3" customFormat="1" x14ac:dyDescent="0.45">
      <c r="A23" s="16">
        <v>17</v>
      </c>
      <c r="B23" s="23" t="s">
        <v>32</v>
      </c>
      <c r="C23" s="12" t="s">
        <v>14</v>
      </c>
      <c r="D23" s="18">
        <v>2</v>
      </c>
      <c r="E23" s="22"/>
      <c r="F23" s="28">
        <f t="shared" si="1"/>
        <v>0</v>
      </c>
    </row>
    <row r="24" spans="1:6" s="3" customFormat="1" x14ac:dyDescent="0.45">
      <c r="A24" s="16">
        <v>18</v>
      </c>
      <c r="B24" s="23" t="s">
        <v>33</v>
      </c>
      <c r="C24" s="12" t="s">
        <v>34</v>
      </c>
      <c r="D24" s="18">
        <v>1</v>
      </c>
      <c r="E24" s="22"/>
      <c r="F24" s="28">
        <f t="shared" si="1"/>
        <v>0</v>
      </c>
    </row>
    <row r="25" spans="1:6" s="3" customFormat="1" ht="38.25" x14ac:dyDescent="0.45">
      <c r="A25" s="16">
        <v>19</v>
      </c>
      <c r="B25" s="26" t="s">
        <v>58</v>
      </c>
      <c r="C25" s="24" t="s">
        <v>35</v>
      </c>
      <c r="D25" s="18">
        <v>2</v>
      </c>
      <c r="E25" s="22"/>
      <c r="F25" s="28">
        <f t="shared" si="1"/>
        <v>0</v>
      </c>
    </row>
    <row r="26" spans="1:6" s="3" customFormat="1" x14ac:dyDescent="0.45">
      <c r="A26" s="16">
        <v>20</v>
      </c>
      <c r="B26" s="25" t="s">
        <v>76</v>
      </c>
      <c r="C26" s="12" t="s">
        <v>14</v>
      </c>
      <c r="D26" s="18">
        <v>2</v>
      </c>
      <c r="E26" s="22"/>
      <c r="F26" s="28">
        <f t="shared" si="1"/>
        <v>0</v>
      </c>
    </row>
    <row r="27" spans="1:6" s="3" customFormat="1" x14ac:dyDescent="0.45">
      <c r="A27" s="16">
        <v>21</v>
      </c>
      <c r="B27" s="20" t="s">
        <v>36</v>
      </c>
      <c r="C27" s="12" t="s">
        <v>14</v>
      </c>
      <c r="D27" s="18">
        <v>1</v>
      </c>
      <c r="E27" s="22"/>
      <c r="F27" s="28">
        <f t="shared" si="1"/>
        <v>0</v>
      </c>
    </row>
    <row r="28" spans="1:6" s="3" customFormat="1" ht="38.25" x14ac:dyDescent="0.45">
      <c r="A28" s="16">
        <v>22</v>
      </c>
      <c r="B28" s="20" t="s">
        <v>37</v>
      </c>
      <c r="C28" s="12" t="s">
        <v>14</v>
      </c>
      <c r="D28" s="18">
        <v>2</v>
      </c>
      <c r="E28" s="22"/>
      <c r="F28" s="28">
        <f t="shared" si="1"/>
        <v>0</v>
      </c>
    </row>
    <row r="29" spans="1:6" s="3" customFormat="1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s="3" customFormat="1" x14ac:dyDescent="0.45">
      <c r="A30" s="16">
        <v>23</v>
      </c>
      <c r="B30" s="23" t="s">
        <v>40</v>
      </c>
      <c r="C30" s="12" t="s">
        <v>14</v>
      </c>
      <c r="D30" s="18">
        <f t="shared" ref="D30:D35" si="2">$C$2</f>
        <v>12</v>
      </c>
      <c r="E30" s="22"/>
      <c r="F30" s="28">
        <f>E30*D30</f>
        <v>0</v>
      </c>
    </row>
    <row r="31" spans="1:6" s="3" customFormat="1" x14ac:dyDescent="0.45">
      <c r="A31" s="16">
        <v>24</v>
      </c>
      <c r="B31" s="23" t="s">
        <v>41</v>
      </c>
      <c r="C31" s="12" t="s">
        <v>14</v>
      </c>
      <c r="D31" s="18">
        <f t="shared" si="2"/>
        <v>12</v>
      </c>
      <c r="E31" s="22"/>
      <c r="F31" s="28">
        <f t="shared" ref="F31:F40" si="3">E31*D31</f>
        <v>0</v>
      </c>
    </row>
    <row r="32" spans="1:6" s="3" customFormat="1" ht="25.5" x14ac:dyDescent="0.45">
      <c r="A32" s="16">
        <v>25</v>
      </c>
      <c r="B32" s="23" t="s">
        <v>42</v>
      </c>
      <c r="C32" s="12" t="s">
        <v>14</v>
      </c>
      <c r="D32" s="18">
        <f t="shared" si="2"/>
        <v>12</v>
      </c>
      <c r="E32" s="22"/>
      <c r="F32" s="28">
        <f t="shared" si="3"/>
        <v>0</v>
      </c>
    </row>
    <row r="33" spans="1:8" s="3" customFormat="1" x14ac:dyDescent="0.45">
      <c r="A33" s="16">
        <v>26</v>
      </c>
      <c r="B33" s="20" t="s">
        <v>43</v>
      </c>
      <c r="C33" s="12" t="s">
        <v>14</v>
      </c>
      <c r="D33" s="18">
        <f t="shared" si="2"/>
        <v>12</v>
      </c>
      <c r="E33" s="22"/>
      <c r="F33" s="28">
        <f t="shared" si="3"/>
        <v>0</v>
      </c>
    </row>
    <row r="34" spans="1:8" s="3" customFormat="1" x14ac:dyDescent="0.45">
      <c r="A34" s="16">
        <v>27</v>
      </c>
      <c r="B34" s="20" t="s">
        <v>44</v>
      </c>
      <c r="C34" s="12" t="s">
        <v>14</v>
      </c>
      <c r="D34" s="18">
        <f t="shared" si="2"/>
        <v>12</v>
      </c>
      <c r="E34" s="22"/>
      <c r="F34" s="28">
        <f t="shared" si="3"/>
        <v>0</v>
      </c>
    </row>
    <row r="35" spans="1:8" s="3" customFormat="1" x14ac:dyDescent="0.45">
      <c r="A35" s="16">
        <v>28</v>
      </c>
      <c r="B35" s="20" t="s">
        <v>75</v>
      </c>
      <c r="C35" s="12" t="s">
        <v>14</v>
      </c>
      <c r="D35" s="18">
        <f t="shared" si="2"/>
        <v>12</v>
      </c>
      <c r="E35" s="22"/>
      <c r="F35" s="28">
        <f t="shared" si="3"/>
        <v>0</v>
      </c>
    </row>
    <row r="36" spans="1:8" s="3" customFormat="1" x14ac:dyDescent="0.45">
      <c r="A36" s="16">
        <v>29</v>
      </c>
      <c r="B36" s="20" t="s">
        <v>45</v>
      </c>
      <c r="C36" s="12" t="s">
        <v>14</v>
      </c>
      <c r="D36" s="18">
        <v>1</v>
      </c>
      <c r="E36" s="22"/>
      <c r="F36" s="28">
        <f t="shared" si="3"/>
        <v>0</v>
      </c>
    </row>
    <row r="37" spans="1:8" s="3" customFormat="1" x14ac:dyDescent="0.45">
      <c r="A37" s="16">
        <v>30</v>
      </c>
      <c r="B37" s="21" t="s">
        <v>46</v>
      </c>
      <c r="C37" s="13" t="s">
        <v>14</v>
      </c>
      <c r="D37" s="19">
        <v>1</v>
      </c>
      <c r="E37" s="22"/>
      <c r="F37" s="28">
        <f t="shared" si="3"/>
        <v>0</v>
      </c>
    </row>
    <row r="38" spans="1:8" s="3" customFormat="1" ht="25.5" x14ac:dyDescent="0.45">
      <c r="A38" s="16">
        <v>31</v>
      </c>
      <c r="B38" s="21" t="s">
        <v>47</v>
      </c>
      <c r="C38" s="13" t="s">
        <v>14</v>
      </c>
      <c r="D38" s="19">
        <v>2</v>
      </c>
      <c r="E38" s="22"/>
      <c r="F38" s="28">
        <f t="shared" si="3"/>
        <v>0</v>
      </c>
    </row>
    <row r="39" spans="1:8" s="3" customFormat="1" x14ac:dyDescent="0.45">
      <c r="A39" s="16">
        <v>32</v>
      </c>
      <c r="B39" s="21" t="s">
        <v>78</v>
      </c>
      <c r="C39" s="13" t="s">
        <v>14</v>
      </c>
      <c r="D39" s="19">
        <v>1</v>
      </c>
      <c r="E39" s="22"/>
      <c r="F39" s="28">
        <f t="shared" si="3"/>
        <v>0</v>
      </c>
    </row>
    <row r="40" spans="1:8" s="3" customFormat="1" ht="25.9" thickBot="1" x14ac:dyDescent="0.5">
      <c r="A40" s="16">
        <v>33</v>
      </c>
      <c r="B40" s="21" t="s">
        <v>48</v>
      </c>
      <c r="C40" s="13" t="s">
        <v>14</v>
      </c>
      <c r="D40" s="18">
        <v>4</v>
      </c>
      <c r="E40" s="22"/>
      <c r="F40" s="28">
        <f t="shared" si="3"/>
        <v>0</v>
      </c>
    </row>
    <row r="41" spans="1:8" s="3" customFormat="1" ht="14.65" thickBot="1" x14ac:dyDescent="0.5">
      <c r="A41" s="163" t="s">
        <v>49</v>
      </c>
      <c r="B41" s="164"/>
      <c r="C41" s="164"/>
      <c r="D41" s="164"/>
      <c r="E41" s="165"/>
      <c r="F41" s="53">
        <f>SUM(F7:F40)</f>
        <v>0</v>
      </c>
    </row>
    <row r="42" spans="1:8" s="3" customFormat="1" ht="14.65" thickBot="1" x14ac:dyDescent="0.5">
      <c r="A42" s="47"/>
      <c r="B42" s="48"/>
      <c r="C42" s="48"/>
      <c r="D42" s="48"/>
      <c r="E42" s="49"/>
      <c r="F42" s="50"/>
    </row>
    <row r="43" spans="1:8" s="3" customFormat="1" x14ac:dyDescent="0.45">
      <c r="A43" s="166" t="s">
        <v>50</v>
      </c>
      <c r="B43" s="167"/>
      <c r="C43" s="167"/>
      <c r="D43" s="167"/>
      <c r="E43" s="167"/>
      <c r="F43" s="168"/>
    </row>
    <row r="44" spans="1:8" s="3" customFormat="1" x14ac:dyDescent="0.4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8" ht="14.65" thickBot="1" x14ac:dyDescent="0.5">
      <c r="A45" s="17">
        <v>34</v>
      </c>
      <c r="B45" s="14" t="s">
        <v>51</v>
      </c>
      <c r="C45" s="13" t="s">
        <v>52</v>
      </c>
      <c r="D45" s="15">
        <v>12</v>
      </c>
      <c r="E45" s="22"/>
      <c r="F45" s="28">
        <f>E45*D45</f>
        <v>0</v>
      </c>
    </row>
    <row r="46" spans="1:8" ht="14.65" thickBot="1" x14ac:dyDescent="0.5">
      <c r="A46" s="163" t="s">
        <v>53</v>
      </c>
      <c r="B46" s="164"/>
      <c r="C46" s="164"/>
      <c r="D46" s="164"/>
      <c r="E46" s="165"/>
      <c r="F46" s="53">
        <f>F45</f>
        <v>0</v>
      </c>
    </row>
    <row r="47" spans="1:8" x14ac:dyDescent="0.45">
      <c r="F47" s="51"/>
    </row>
    <row r="48" spans="1:8" ht="18" x14ac:dyDescent="0.45">
      <c r="C48" s="169" t="s">
        <v>54</v>
      </c>
      <c r="D48" s="170"/>
      <c r="E48" s="171"/>
      <c r="F48" s="52">
        <f>F46+F41</f>
        <v>0</v>
      </c>
      <c r="H48" s="128"/>
    </row>
    <row r="51" spans="1:7" ht="14.25" customHeight="1" x14ac:dyDescent="0.45">
      <c r="A51" s="161" t="s">
        <v>77</v>
      </c>
      <c r="B51" s="161"/>
      <c r="C51" s="161"/>
      <c r="D51" s="161"/>
      <c r="E51" s="161"/>
      <c r="F51" s="60"/>
      <c r="G51" s="59"/>
    </row>
  </sheetData>
  <mergeCells count="6">
    <mergeCell ref="A51:E51"/>
    <mergeCell ref="A1:F1"/>
    <mergeCell ref="A41:E41"/>
    <mergeCell ref="A43:F43"/>
    <mergeCell ref="A46:E46"/>
    <mergeCell ref="C48:E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FE8DD-8E3D-4647-BDBA-310E04620C08}">
  <dimension ref="A1:I53"/>
  <sheetViews>
    <sheetView topLeftCell="A5" zoomScale="90" zoomScaleNormal="90" workbookViewId="0">
      <selection activeCell="H23" sqref="H23"/>
    </sheetView>
  </sheetViews>
  <sheetFormatPr defaultRowHeight="13.5" x14ac:dyDescent="0.35"/>
  <cols>
    <col min="1" max="1" width="6.46484375" style="11" bestFit="1" customWidth="1"/>
    <col min="2" max="2" width="60" style="4" customWidth="1"/>
    <col min="3" max="3" width="13.46484375" style="4" customWidth="1"/>
    <col min="4" max="4" width="8.19921875" style="4" bestFit="1" customWidth="1"/>
    <col min="5" max="5" width="14.46484375" style="101" bestFit="1" customWidth="1"/>
    <col min="6" max="6" width="20.46484375" style="101" customWidth="1"/>
    <col min="7" max="8" width="9.06640625" style="4"/>
    <col min="9" max="9" width="9.265625" style="4" bestFit="1" customWidth="1"/>
    <col min="10" max="16384" width="9.06640625" style="4"/>
  </cols>
  <sheetData>
    <row r="1" spans="1:7" ht="25.15" x14ac:dyDescent="0.35">
      <c r="A1" s="173" t="s">
        <v>59</v>
      </c>
      <c r="B1" s="173"/>
      <c r="C1" s="173"/>
      <c r="D1" s="173"/>
      <c r="E1" s="173"/>
      <c r="F1" s="173"/>
    </row>
    <row r="2" spans="1:7" ht="13.9" x14ac:dyDescent="0.4">
      <c r="A2" s="59"/>
      <c r="B2" s="89" t="s">
        <v>3</v>
      </c>
      <c r="C2" s="90">
        <v>6</v>
      </c>
      <c r="D2" s="91"/>
      <c r="E2" s="92"/>
      <c r="F2" s="92"/>
    </row>
    <row r="3" spans="1:7" ht="13.9" thickBot="1" x14ac:dyDescent="0.4">
      <c r="A3" s="59"/>
      <c r="B3" s="59"/>
      <c r="C3" s="59"/>
      <c r="D3" s="59"/>
      <c r="E3" s="59"/>
      <c r="F3" s="59"/>
    </row>
    <row r="4" spans="1:7" x14ac:dyDescent="0.35">
      <c r="A4" s="29" t="s">
        <v>4</v>
      </c>
      <c r="B4" s="30"/>
      <c r="C4" s="30"/>
      <c r="D4" s="30"/>
      <c r="E4" s="31"/>
      <c r="F4" s="32"/>
    </row>
    <row r="5" spans="1:7" x14ac:dyDescent="0.3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7" s="7" customFormat="1" x14ac:dyDescent="0.45">
      <c r="A6" s="33" t="s">
        <v>11</v>
      </c>
      <c r="B6" s="34" t="s">
        <v>12</v>
      </c>
      <c r="C6" s="35"/>
      <c r="D6" s="55"/>
      <c r="E6" s="36"/>
      <c r="F6" s="37"/>
    </row>
    <row r="7" spans="1:7" s="7" customFormat="1" x14ac:dyDescent="0.45">
      <c r="A7" s="104">
        <v>1</v>
      </c>
      <c r="B7" s="20" t="s">
        <v>13</v>
      </c>
      <c r="C7" s="12" t="s">
        <v>14</v>
      </c>
      <c r="D7" s="18">
        <f>$C$2</f>
        <v>6</v>
      </c>
      <c r="E7" s="105"/>
      <c r="F7" s="106">
        <f>E7*D7</f>
        <v>0</v>
      </c>
      <c r="G7" s="96"/>
    </row>
    <row r="8" spans="1:7" s="7" customFormat="1" x14ac:dyDescent="0.45">
      <c r="A8" s="104">
        <v>2</v>
      </c>
      <c r="B8" s="20" t="s">
        <v>15</v>
      </c>
      <c r="C8" s="12" t="s">
        <v>14</v>
      </c>
      <c r="D8" s="18">
        <f t="shared" ref="D8:D14" si="0">$C$2</f>
        <v>6</v>
      </c>
      <c r="E8" s="105"/>
      <c r="F8" s="106">
        <f t="shared" ref="F8:F28" si="1">E8*D8</f>
        <v>0</v>
      </c>
      <c r="G8" s="96"/>
    </row>
    <row r="9" spans="1:7" s="7" customFormat="1" x14ac:dyDescent="0.45">
      <c r="A9" s="104">
        <v>3</v>
      </c>
      <c r="B9" s="20" t="s">
        <v>16</v>
      </c>
      <c r="C9" s="12" t="s">
        <v>14</v>
      </c>
      <c r="D9" s="18">
        <f t="shared" si="0"/>
        <v>6</v>
      </c>
      <c r="E9" s="105"/>
      <c r="F9" s="106">
        <f t="shared" si="1"/>
        <v>0</v>
      </c>
    </row>
    <row r="10" spans="1:7" s="7" customFormat="1" ht="12" customHeight="1" x14ac:dyDescent="0.45">
      <c r="A10" s="104">
        <v>4</v>
      </c>
      <c r="B10" s="20" t="s">
        <v>17</v>
      </c>
      <c r="C10" s="12" t="s">
        <v>18</v>
      </c>
      <c r="D10" s="18">
        <f t="shared" si="0"/>
        <v>6</v>
      </c>
      <c r="E10" s="105"/>
      <c r="F10" s="106">
        <f t="shared" si="1"/>
        <v>0</v>
      </c>
    </row>
    <row r="11" spans="1:7" s="7" customFormat="1" x14ac:dyDescent="0.45">
      <c r="A11" s="104">
        <v>5</v>
      </c>
      <c r="B11" s="20" t="s">
        <v>19</v>
      </c>
      <c r="C11" s="12" t="s">
        <v>18</v>
      </c>
      <c r="D11" s="18">
        <f t="shared" si="0"/>
        <v>6</v>
      </c>
      <c r="E11" s="105"/>
      <c r="F11" s="106">
        <f t="shared" si="1"/>
        <v>0</v>
      </c>
    </row>
    <row r="12" spans="1:7" s="7" customFormat="1" x14ac:dyDescent="0.45">
      <c r="A12" s="104">
        <v>6</v>
      </c>
      <c r="B12" s="20" t="s">
        <v>20</v>
      </c>
      <c r="C12" s="12" t="s">
        <v>14</v>
      </c>
      <c r="D12" s="18">
        <f t="shared" si="0"/>
        <v>6</v>
      </c>
      <c r="E12" s="105"/>
      <c r="F12" s="106">
        <f t="shared" si="1"/>
        <v>0</v>
      </c>
    </row>
    <row r="13" spans="1:7" s="7" customFormat="1" x14ac:dyDescent="0.45">
      <c r="A13" s="104">
        <v>7</v>
      </c>
      <c r="B13" s="20" t="s">
        <v>21</v>
      </c>
      <c r="C13" s="12" t="s">
        <v>14</v>
      </c>
      <c r="D13" s="18">
        <f t="shared" si="0"/>
        <v>6</v>
      </c>
      <c r="E13" s="105"/>
      <c r="F13" s="106">
        <f t="shared" si="1"/>
        <v>0</v>
      </c>
    </row>
    <row r="14" spans="1:7" s="7" customFormat="1" x14ac:dyDescent="0.45">
      <c r="A14" s="104">
        <v>8</v>
      </c>
      <c r="B14" s="20" t="s">
        <v>22</v>
      </c>
      <c r="C14" s="12" t="s">
        <v>18</v>
      </c>
      <c r="D14" s="18">
        <f t="shared" si="0"/>
        <v>6</v>
      </c>
      <c r="E14" s="105"/>
      <c r="F14" s="106">
        <f t="shared" si="1"/>
        <v>0</v>
      </c>
    </row>
    <row r="15" spans="1:7" s="7" customFormat="1" x14ac:dyDescent="0.45">
      <c r="A15" s="104">
        <v>9</v>
      </c>
      <c r="B15" s="20" t="s">
        <v>23</v>
      </c>
      <c r="C15" s="12" t="s">
        <v>18</v>
      </c>
      <c r="D15" s="18">
        <f>$C$2*2</f>
        <v>12</v>
      </c>
      <c r="E15" s="105"/>
      <c r="F15" s="106">
        <f t="shared" si="1"/>
        <v>0</v>
      </c>
    </row>
    <row r="16" spans="1:7" s="7" customFormat="1" ht="25.5" x14ac:dyDescent="0.45">
      <c r="A16" s="104">
        <v>10</v>
      </c>
      <c r="B16" s="20" t="s">
        <v>24</v>
      </c>
      <c r="C16" s="12" t="s">
        <v>18</v>
      </c>
      <c r="D16" s="18">
        <f>$C$2</f>
        <v>6</v>
      </c>
      <c r="E16" s="105"/>
      <c r="F16" s="106">
        <f t="shared" si="1"/>
        <v>0</v>
      </c>
    </row>
    <row r="17" spans="1:6" s="7" customFormat="1" ht="25.5" x14ac:dyDescent="0.45">
      <c r="A17" s="104">
        <v>11</v>
      </c>
      <c r="B17" s="20" t="s">
        <v>25</v>
      </c>
      <c r="C17" s="12" t="s">
        <v>18</v>
      </c>
      <c r="D17" s="18">
        <f>$C$2</f>
        <v>6</v>
      </c>
      <c r="E17" s="105"/>
      <c r="F17" s="106">
        <f t="shared" si="1"/>
        <v>0</v>
      </c>
    </row>
    <row r="18" spans="1:6" s="7" customFormat="1" x14ac:dyDescent="0.45">
      <c r="A18" s="104">
        <v>12</v>
      </c>
      <c r="B18" s="20" t="s">
        <v>26</v>
      </c>
      <c r="C18" s="12" t="s">
        <v>14</v>
      </c>
      <c r="D18" s="18">
        <f>$C$2</f>
        <v>6</v>
      </c>
      <c r="E18" s="105"/>
      <c r="F18" s="106">
        <f t="shared" si="1"/>
        <v>0</v>
      </c>
    </row>
    <row r="19" spans="1:6" s="7" customFormat="1" x14ac:dyDescent="0.45">
      <c r="A19" s="104">
        <v>13</v>
      </c>
      <c r="B19" s="20" t="s">
        <v>27</v>
      </c>
      <c r="C19" s="12" t="s">
        <v>28</v>
      </c>
      <c r="D19" s="18">
        <v>1</v>
      </c>
      <c r="E19" s="105"/>
      <c r="F19" s="106">
        <f t="shared" si="1"/>
        <v>0</v>
      </c>
    </row>
    <row r="20" spans="1:6" s="7" customFormat="1" x14ac:dyDescent="0.45">
      <c r="A20" s="104">
        <v>14</v>
      </c>
      <c r="B20" s="20" t="s">
        <v>29</v>
      </c>
      <c r="C20" s="12" t="s">
        <v>14</v>
      </c>
      <c r="D20" s="18">
        <f>$C$2</f>
        <v>6</v>
      </c>
      <c r="E20" s="105"/>
      <c r="F20" s="106">
        <f t="shared" si="1"/>
        <v>0</v>
      </c>
    </row>
    <row r="21" spans="1:6" s="7" customFormat="1" x14ac:dyDescent="0.45">
      <c r="A21" s="104">
        <v>15</v>
      </c>
      <c r="B21" s="20" t="s">
        <v>30</v>
      </c>
      <c r="C21" s="12" t="s">
        <v>14</v>
      </c>
      <c r="D21" s="18">
        <v>1</v>
      </c>
      <c r="E21" s="105"/>
      <c r="F21" s="106">
        <f t="shared" si="1"/>
        <v>0</v>
      </c>
    </row>
    <row r="22" spans="1:6" s="7" customFormat="1" ht="25.5" x14ac:dyDescent="0.45">
      <c r="A22" s="104">
        <v>16</v>
      </c>
      <c r="B22" s="23" t="s">
        <v>31</v>
      </c>
      <c r="C22" s="12" t="s">
        <v>14</v>
      </c>
      <c r="D22" s="18">
        <v>4</v>
      </c>
      <c r="E22" s="105"/>
      <c r="F22" s="106">
        <f t="shared" si="1"/>
        <v>0</v>
      </c>
    </row>
    <row r="23" spans="1:6" s="7" customFormat="1" x14ac:dyDescent="0.45">
      <c r="A23" s="104">
        <v>17</v>
      </c>
      <c r="B23" s="23" t="s">
        <v>32</v>
      </c>
      <c r="C23" s="12" t="s">
        <v>14</v>
      </c>
      <c r="D23" s="18">
        <v>2</v>
      </c>
      <c r="E23" s="105"/>
      <c r="F23" s="106">
        <f t="shared" si="1"/>
        <v>0</v>
      </c>
    </row>
    <row r="24" spans="1:6" s="7" customFormat="1" x14ac:dyDescent="0.45">
      <c r="A24" s="104">
        <v>18</v>
      </c>
      <c r="B24" s="23" t="s">
        <v>33</v>
      </c>
      <c r="C24" s="12" t="s">
        <v>34</v>
      </c>
      <c r="D24" s="18">
        <v>1</v>
      </c>
      <c r="E24" s="105"/>
      <c r="F24" s="106">
        <f t="shared" si="1"/>
        <v>0</v>
      </c>
    </row>
    <row r="25" spans="1:6" s="7" customFormat="1" ht="38.25" x14ac:dyDescent="0.45">
      <c r="A25" s="104">
        <v>19</v>
      </c>
      <c r="B25" s="26" t="s">
        <v>58</v>
      </c>
      <c r="C25" s="24" t="s">
        <v>35</v>
      </c>
      <c r="D25" s="18">
        <v>2</v>
      </c>
      <c r="E25" s="105"/>
      <c r="F25" s="106">
        <f t="shared" si="1"/>
        <v>0</v>
      </c>
    </row>
    <row r="26" spans="1:6" s="7" customFormat="1" x14ac:dyDescent="0.45">
      <c r="A26" s="104">
        <v>20</v>
      </c>
      <c r="B26" s="25" t="s">
        <v>76</v>
      </c>
      <c r="C26" s="12" t="s">
        <v>14</v>
      </c>
      <c r="D26" s="18">
        <v>2</v>
      </c>
      <c r="E26" s="105"/>
      <c r="F26" s="106">
        <f t="shared" si="1"/>
        <v>0</v>
      </c>
    </row>
    <row r="27" spans="1:6" s="7" customFormat="1" x14ac:dyDescent="0.45">
      <c r="A27" s="104">
        <v>21</v>
      </c>
      <c r="B27" s="20" t="s">
        <v>36</v>
      </c>
      <c r="C27" s="12" t="s">
        <v>14</v>
      </c>
      <c r="D27" s="18">
        <v>1</v>
      </c>
      <c r="E27" s="105"/>
      <c r="F27" s="106">
        <f t="shared" si="1"/>
        <v>0</v>
      </c>
    </row>
    <row r="28" spans="1:6" s="7" customFormat="1" ht="38.25" x14ac:dyDescent="0.45">
      <c r="A28" s="104">
        <v>22</v>
      </c>
      <c r="B28" s="20" t="s">
        <v>37</v>
      </c>
      <c r="C28" s="12" t="s">
        <v>14</v>
      </c>
      <c r="D28" s="18">
        <v>1</v>
      </c>
      <c r="E28" s="105"/>
      <c r="F28" s="106">
        <f t="shared" si="1"/>
        <v>0</v>
      </c>
    </row>
    <row r="29" spans="1:6" s="7" customFormat="1" x14ac:dyDescent="0.45">
      <c r="A29" s="33" t="s">
        <v>38</v>
      </c>
      <c r="B29" s="34" t="s">
        <v>39</v>
      </c>
      <c r="C29" s="35"/>
      <c r="D29" s="55"/>
      <c r="E29" s="36"/>
      <c r="F29" s="37"/>
    </row>
    <row r="30" spans="1:6" s="7" customFormat="1" x14ac:dyDescent="0.45">
      <c r="A30" s="104">
        <v>23</v>
      </c>
      <c r="B30" s="23" t="s">
        <v>40</v>
      </c>
      <c r="C30" s="12" t="s">
        <v>14</v>
      </c>
      <c r="D30" s="18">
        <f t="shared" ref="D30:D35" si="2">$C$2</f>
        <v>6</v>
      </c>
      <c r="E30" s="105"/>
      <c r="F30" s="106">
        <f>E30*D30</f>
        <v>0</v>
      </c>
    </row>
    <row r="31" spans="1:6" s="7" customFormat="1" x14ac:dyDescent="0.45">
      <c r="A31" s="104">
        <v>24</v>
      </c>
      <c r="B31" s="23" t="s">
        <v>41</v>
      </c>
      <c r="C31" s="12" t="s">
        <v>14</v>
      </c>
      <c r="D31" s="18">
        <f t="shared" si="2"/>
        <v>6</v>
      </c>
      <c r="E31" s="105"/>
      <c r="F31" s="106">
        <f t="shared" ref="F31:F41" si="3">E31*D31</f>
        <v>0</v>
      </c>
    </row>
    <row r="32" spans="1:6" s="7" customFormat="1" ht="25.5" x14ac:dyDescent="0.45">
      <c r="A32" s="104">
        <v>25</v>
      </c>
      <c r="B32" s="23" t="s">
        <v>42</v>
      </c>
      <c r="C32" s="12" t="s">
        <v>14</v>
      </c>
      <c r="D32" s="18">
        <f t="shared" si="2"/>
        <v>6</v>
      </c>
      <c r="E32" s="105"/>
      <c r="F32" s="106">
        <f t="shared" si="3"/>
        <v>0</v>
      </c>
    </row>
    <row r="33" spans="1:9" s="7" customFormat="1" x14ac:dyDescent="0.45">
      <c r="A33" s="104">
        <v>26</v>
      </c>
      <c r="B33" s="20" t="s">
        <v>43</v>
      </c>
      <c r="C33" s="12" t="s">
        <v>14</v>
      </c>
      <c r="D33" s="18">
        <f t="shared" si="2"/>
        <v>6</v>
      </c>
      <c r="E33" s="105"/>
      <c r="F33" s="106">
        <f t="shared" si="3"/>
        <v>0</v>
      </c>
    </row>
    <row r="34" spans="1:9" s="7" customFormat="1" x14ac:dyDescent="0.45">
      <c r="A34" s="104">
        <v>27</v>
      </c>
      <c r="B34" s="20" t="s">
        <v>44</v>
      </c>
      <c r="C34" s="12" t="s">
        <v>14</v>
      </c>
      <c r="D34" s="18">
        <f t="shared" si="2"/>
        <v>6</v>
      </c>
      <c r="E34" s="105"/>
      <c r="F34" s="106">
        <f t="shared" si="3"/>
        <v>0</v>
      </c>
    </row>
    <row r="35" spans="1:9" s="7" customFormat="1" x14ac:dyDescent="0.45">
      <c r="A35" s="104">
        <v>28</v>
      </c>
      <c r="B35" s="20" t="s">
        <v>75</v>
      </c>
      <c r="C35" s="12" t="s">
        <v>14</v>
      </c>
      <c r="D35" s="18">
        <f t="shared" si="2"/>
        <v>6</v>
      </c>
      <c r="E35" s="105"/>
      <c r="F35" s="106">
        <f t="shared" si="3"/>
        <v>0</v>
      </c>
    </row>
    <row r="36" spans="1:9" s="7" customFormat="1" x14ac:dyDescent="0.45">
      <c r="A36" s="104">
        <v>29</v>
      </c>
      <c r="B36" s="20" t="s">
        <v>45</v>
      </c>
      <c r="C36" s="12" t="s">
        <v>14</v>
      </c>
      <c r="D36" s="18">
        <v>1</v>
      </c>
      <c r="E36" s="105"/>
      <c r="F36" s="106">
        <f t="shared" si="3"/>
        <v>0</v>
      </c>
    </row>
    <row r="37" spans="1:9" s="7" customFormat="1" x14ac:dyDescent="0.45">
      <c r="A37" s="104">
        <v>30</v>
      </c>
      <c r="B37" s="21" t="s">
        <v>46</v>
      </c>
      <c r="C37" s="13" t="s">
        <v>14</v>
      </c>
      <c r="D37" s="19">
        <v>1</v>
      </c>
      <c r="E37" s="105"/>
      <c r="F37" s="106">
        <f t="shared" si="3"/>
        <v>0</v>
      </c>
    </row>
    <row r="38" spans="1:9" s="7" customFormat="1" ht="25.5" x14ac:dyDescent="0.45">
      <c r="A38" s="104">
        <v>31</v>
      </c>
      <c r="B38" s="21" t="s">
        <v>47</v>
      </c>
      <c r="C38" s="13" t="s">
        <v>14</v>
      </c>
      <c r="D38" s="19">
        <v>2</v>
      </c>
      <c r="E38" s="105"/>
      <c r="F38" s="106">
        <f t="shared" si="3"/>
        <v>0</v>
      </c>
    </row>
    <row r="39" spans="1:9" s="7" customFormat="1" x14ac:dyDescent="0.45">
      <c r="A39" s="104">
        <v>32</v>
      </c>
      <c r="B39" s="21" t="s">
        <v>78</v>
      </c>
      <c r="C39" s="13" t="s">
        <v>14</v>
      </c>
      <c r="D39" s="19">
        <v>1</v>
      </c>
      <c r="E39" s="105"/>
      <c r="F39" s="106">
        <f t="shared" si="3"/>
        <v>0</v>
      </c>
    </row>
    <row r="40" spans="1:9" s="7" customFormat="1" ht="25.5" x14ac:dyDescent="0.45">
      <c r="A40" s="107">
        <v>33</v>
      </c>
      <c r="B40" s="21" t="s">
        <v>48</v>
      </c>
      <c r="C40" s="13" t="s">
        <v>14</v>
      </c>
      <c r="D40" s="19">
        <v>4</v>
      </c>
      <c r="E40" s="105"/>
      <c r="F40" s="108">
        <f t="shared" si="3"/>
        <v>0</v>
      </c>
    </row>
    <row r="41" spans="1:9" s="7" customFormat="1" x14ac:dyDescent="0.45">
      <c r="A41" s="76">
        <v>34</v>
      </c>
      <c r="B41" s="20" t="s">
        <v>110</v>
      </c>
      <c r="C41" s="12" t="s">
        <v>14</v>
      </c>
      <c r="D41" s="18">
        <v>1</v>
      </c>
      <c r="E41" s="105"/>
      <c r="F41" s="109">
        <f t="shared" si="3"/>
        <v>0</v>
      </c>
    </row>
    <row r="42" spans="1:9" s="7" customFormat="1" ht="13.9" thickBot="1" x14ac:dyDescent="0.5">
      <c r="A42" s="174" t="s">
        <v>49</v>
      </c>
      <c r="B42" s="175"/>
      <c r="C42" s="175"/>
      <c r="D42" s="175"/>
      <c r="E42" s="176"/>
      <c r="F42" s="110">
        <f>SUM(F7:F41)</f>
        <v>0</v>
      </c>
    </row>
    <row r="43" spans="1:9" s="7" customFormat="1" ht="13.9" thickBot="1" x14ac:dyDescent="0.5">
      <c r="A43" s="111"/>
      <c r="B43" s="48"/>
      <c r="C43" s="48"/>
      <c r="D43" s="48"/>
      <c r="E43" s="112"/>
      <c r="F43" s="113"/>
    </row>
    <row r="44" spans="1:9" s="7" customFormat="1" x14ac:dyDescent="0.45">
      <c r="A44" s="166" t="s">
        <v>50</v>
      </c>
      <c r="B44" s="167"/>
      <c r="C44" s="167"/>
      <c r="D44" s="167"/>
      <c r="E44" s="167"/>
      <c r="F44" s="168"/>
    </row>
    <row r="45" spans="1:9" s="7" customFormat="1" x14ac:dyDescent="0.45">
      <c r="A45" s="38" t="s">
        <v>5</v>
      </c>
      <c r="B45" s="39" t="s">
        <v>6</v>
      </c>
      <c r="C45" s="39" t="s">
        <v>7</v>
      </c>
      <c r="D45" s="54" t="s">
        <v>8</v>
      </c>
      <c r="E45" s="40" t="s">
        <v>9</v>
      </c>
      <c r="F45" s="41" t="s">
        <v>10</v>
      </c>
    </row>
    <row r="46" spans="1:9" ht="13.9" thickBot="1" x14ac:dyDescent="0.4">
      <c r="A46" s="17">
        <v>35</v>
      </c>
      <c r="B46" s="14" t="s">
        <v>51</v>
      </c>
      <c r="C46" s="13" t="s">
        <v>52</v>
      </c>
      <c r="D46" s="15">
        <v>12</v>
      </c>
      <c r="E46" s="105"/>
      <c r="F46" s="106">
        <f>E46*D46</f>
        <v>0</v>
      </c>
    </row>
    <row r="47" spans="1:9" ht="13.9" thickBot="1" x14ac:dyDescent="0.4">
      <c r="A47" s="177" t="s">
        <v>53</v>
      </c>
      <c r="B47" s="178"/>
      <c r="C47" s="178"/>
      <c r="D47" s="178"/>
      <c r="E47" s="179"/>
      <c r="F47" s="114">
        <f>F46</f>
        <v>0</v>
      </c>
    </row>
    <row r="48" spans="1:9" x14ac:dyDescent="0.35">
      <c r="A48" s="115"/>
      <c r="B48" s="71"/>
      <c r="C48" s="71"/>
      <c r="D48" s="71"/>
      <c r="E48" s="116"/>
      <c r="F48" s="117"/>
      <c r="I48" s="129"/>
    </row>
    <row r="49" spans="1:7" x14ac:dyDescent="0.35">
      <c r="A49" s="115"/>
      <c r="B49" s="71"/>
      <c r="C49" s="180" t="s">
        <v>54</v>
      </c>
      <c r="D49" s="181"/>
      <c r="E49" s="182"/>
      <c r="F49" s="118">
        <f>F47+F42</f>
        <v>0</v>
      </c>
    </row>
    <row r="50" spans="1:7" x14ac:dyDescent="0.35">
      <c r="A50" s="115"/>
      <c r="B50" s="71"/>
      <c r="C50" s="71"/>
      <c r="D50" s="71"/>
      <c r="E50" s="116"/>
      <c r="F50" s="116"/>
    </row>
    <row r="51" spans="1:7" x14ac:dyDescent="0.35">
      <c r="A51" s="115"/>
      <c r="B51" s="71"/>
      <c r="C51" s="71"/>
      <c r="D51" s="71"/>
      <c r="E51" s="116"/>
      <c r="F51" s="116"/>
    </row>
    <row r="52" spans="1:7" ht="14.25" customHeight="1" x14ac:dyDescent="0.35">
      <c r="A52" s="172" t="s">
        <v>77</v>
      </c>
      <c r="B52" s="172"/>
      <c r="C52" s="172"/>
      <c r="D52" s="172"/>
      <c r="E52" s="172"/>
      <c r="F52" s="119"/>
      <c r="G52" s="59"/>
    </row>
    <row r="53" spans="1:7" x14ac:dyDescent="0.35">
      <c r="A53" s="115"/>
      <c r="B53" s="71"/>
      <c r="C53" s="71"/>
      <c r="D53" s="71"/>
      <c r="E53" s="116"/>
      <c r="F53" s="116"/>
    </row>
  </sheetData>
  <mergeCells count="6">
    <mergeCell ref="A52:E52"/>
    <mergeCell ref="A1:F1"/>
    <mergeCell ref="A42:E42"/>
    <mergeCell ref="A44:F44"/>
    <mergeCell ref="A47:E47"/>
    <mergeCell ref="C49:E49"/>
  </mergeCells>
  <pageMargins left="0.7" right="0.7" top="0.75" bottom="0.75" header="0.3" footer="0.3"/>
  <ignoredErrors>
    <ignoredError sqref="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AED7A-A3D3-4393-B218-908EE08AC80E}">
  <dimension ref="A1:F51"/>
  <sheetViews>
    <sheetView topLeftCell="A22" zoomScale="90" zoomScaleNormal="90" workbookViewId="0">
      <selection activeCell="J38" sqref="J38"/>
    </sheetView>
  </sheetViews>
  <sheetFormatPr defaultRowHeight="13.5" x14ac:dyDescent="0.35"/>
  <cols>
    <col min="1" max="1" width="9.59765625" style="4" customWidth="1"/>
    <col min="2" max="2" width="59.6640625" style="4" bestFit="1" customWidth="1"/>
    <col min="3" max="3" width="6.86328125" style="4" bestFit="1" customWidth="1"/>
    <col min="4" max="4" width="8.1328125" style="4" bestFit="1" customWidth="1"/>
    <col min="5" max="5" width="32.3984375" style="4" customWidth="1"/>
    <col min="6" max="6" width="19.59765625" style="4" customWidth="1"/>
    <col min="7" max="16384" width="9.06640625" style="4"/>
  </cols>
  <sheetData>
    <row r="1" spans="1:6" ht="25.15" x14ac:dyDescent="0.35">
      <c r="A1" s="173" t="s">
        <v>59</v>
      </c>
      <c r="B1" s="173"/>
      <c r="C1" s="173"/>
      <c r="D1" s="173"/>
      <c r="E1" s="173"/>
      <c r="F1" s="173"/>
    </row>
    <row r="2" spans="1:6" ht="13.9" x14ac:dyDescent="0.4">
      <c r="A2" s="59"/>
      <c r="B2" s="89" t="s">
        <v>3</v>
      </c>
      <c r="C2" s="90">
        <v>16</v>
      </c>
      <c r="D2" s="91"/>
      <c r="E2" s="92"/>
      <c r="F2" s="92"/>
    </row>
    <row r="3" spans="1:6" ht="13.9" thickBot="1" x14ac:dyDescent="0.4">
      <c r="A3" s="59"/>
      <c r="B3" s="59"/>
      <c r="C3" s="59"/>
      <c r="D3" s="59"/>
      <c r="E3" s="59"/>
      <c r="F3" s="59"/>
    </row>
    <row r="4" spans="1:6" x14ac:dyDescent="0.35">
      <c r="A4" s="183" t="s">
        <v>4</v>
      </c>
      <c r="B4" s="184"/>
      <c r="C4" s="184"/>
      <c r="D4" s="184"/>
      <c r="E4" s="184"/>
      <c r="F4" s="185"/>
    </row>
    <row r="5" spans="1:6" x14ac:dyDescent="0.35">
      <c r="A5" s="33" t="s">
        <v>5</v>
      </c>
      <c r="B5" s="35" t="s">
        <v>6</v>
      </c>
      <c r="C5" s="35" t="s">
        <v>7</v>
      </c>
      <c r="D5" s="55" t="s">
        <v>8</v>
      </c>
      <c r="E5" s="36" t="s">
        <v>9</v>
      </c>
      <c r="F5" s="37" t="s">
        <v>10</v>
      </c>
    </row>
    <row r="6" spans="1:6" x14ac:dyDescent="0.35">
      <c r="A6" s="33" t="s">
        <v>11</v>
      </c>
      <c r="B6" s="34" t="s">
        <v>12</v>
      </c>
      <c r="C6" s="35"/>
      <c r="D6" s="55"/>
      <c r="E6" s="36"/>
      <c r="F6" s="37"/>
    </row>
    <row r="7" spans="1:6" x14ac:dyDescent="0.35">
      <c r="A7" s="93">
        <v>1</v>
      </c>
      <c r="B7" s="20" t="s">
        <v>13</v>
      </c>
      <c r="C7" s="12" t="s">
        <v>14</v>
      </c>
      <c r="D7" s="18">
        <f>$C$2</f>
        <v>16</v>
      </c>
      <c r="E7" s="94"/>
      <c r="F7" s="95">
        <f>E7*D7</f>
        <v>0</v>
      </c>
    </row>
    <row r="8" spans="1:6" x14ac:dyDescent="0.35">
      <c r="A8" s="93">
        <v>2</v>
      </c>
      <c r="B8" s="20" t="s">
        <v>15</v>
      </c>
      <c r="C8" s="12" t="s">
        <v>14</v>
      </c>
      <c r="D8" s="18">
        <f t="shared" ref="D8:D14" si="0">$C$2</f>
        <v>16</v>
      </c>
      <c r="E8" s="94"/>
      <c r="F8" s="95">
        <f t="shared" ref="F8:F28" si="1">E8*D8</f>
        <v>0</v>
      </c>
    </row>
    <row r="9" spans="1:6" x14ac:dyDescent="0.35">
      <c r="A9" s="93">
        <v>3</v>
      </c>
      <c r="B9" s="20" t="s">
        <v>16</v>
      </c>
      <c r="C9" s="12" t="s">
        <v>14</v>
      </c>
      <c r="D9" s="18">
        <f t="shared" si="0"/>
        <v>16</v>
      </c>
      <c r="E9" s="94"/>
      <c r="F9" s="95">
        <f t="shared" si="1"/>
        <v>0</v>
      </c>
    </row>
    <row r="10" spans="1:6" x14ac:dyDescent="0.35">
      <c r="A10" s="93">
        <v>4</v>
      </c>
      <c r="B10" s="20" t="s">
        <v>17</v>
      </c>
      <c r="C10" s="12" t="s">
        <v>18</v>
      </c>
      <c r="D10" s="18">
        <f t="shared" si="0"/>
        <v>16</v>
      </c>
      <c r="E10" s="94"/>
      <c r="F10" s="95">
        <f t="shared" si="1"/>
        <v>0</v>
      </c>
    </row>
    <row r="11" spans="1:6" x14ac:dyDescent="0.35">
      <c r="A11" s="93">
        <v>5</v>
      </c>
      <c r="B11" s="20" t="s">
        <v>19</v>
      </c>
      <c r="C11" s="12" t="s">
        <v>18</v>
      </c>
      <c r="D11" s="18">
        <f t="shared" si="0"/>
        <v>16</v>
      </c>
      <c r="E11" s="94"/>
      <c r="F11" s="95">
        <f t="shared" si="1"/>
        <v>0</v>
      </c>
    </row>
    <row r="12" spans="1:6" x14ac:dyDescent="0.35">
      <c r="A12" s="93">
        <v>6</v>
      </c>
      <c r="B12" s="20" t="s">
        <v>20</v>
      </c>
      <c r="C12" s="12" t="s">
        <v>14</v>
      </c>
      <c r="D12" s="18">
        <f t="shared" si="0"/>
        <v>16</v>
      </c>
      <c r="E12" s="94"/>
      <c r="F12" s="95">
        <f t="shared" si="1"/>
        <v>0</v>
      </c>
    </row>
    <row r="13" spans="1:6" x14ac:dyDescent="0.35">
      <c r="A13" s="93">
        <v>7</v>
      </c>
      <c r="B13" s="20" t="s">
        <v>21</v>
      </c>
      <c r="C13" s="12" t="s">
        <v>14</v>
      </c>
      <c r="D13" s="18">
        <f t="shared" si="0"/>
        <v>16</v>
      </c>
      <c r="E13" s="94"/>
      <c r="F13" s="95">
        <f t="shared" si="1"/>
        <v>0</v>
      </c>
    </row>
    <row r="14" spans="1:6" x14ac:dyDescent="0.35">
      <c r="A14" s="93">
        <v>8</v>
      </c>
      <c r="B14" s="20" t="s">
        <v>22</v>
      </c>
      <c r="C14" s="12" t="s">
        <v>18</v>
      </c>
      <c r="D14" s="18">
        <f t="shared" si="0"/>
        <v>16</v>
      </c>
      <c r="E14" s="94"/>
      <c r="F14" s="95">
        <f t="shared" si="1"/>
        <v>0</v>
      </c>
    </row>
    <row r="15" spans="1:6" x14ac:dyDescent="0.35">
      <c r="A15" s="93">
        <v>9</v>
      </c>
      <c r="B15" s="20" t="s">
        <v>23</v>
      </c>
      <c r="C15" s="12" t="s">
        <v>18</v>
      </c>
      <c r="D15" s="18">
        <f>$C$2*2</f>
        <v>32</v>
      </c>
      <c r="E15" s="94"/>
      <c r="F15" s="95">
        <f t="shared" si="1"/>
        <v>0</v>
      </c>
    </row>
    <row r="16" spans="1:6" ht="25.5" x14ac:dyDescent="0.35">
      <c r="A16" s="93">
        <v>10</v>
      </c>
      <c r="B16" s="20" t="s">
        <v>24</v>
      </c>
      <c r="C16" s="12" t="s">
        <v>18</v>
      </c>
      <c r="D16" s="18">
        <f>$C$2</f>
        <v>16</v>
      </c>
      <c r="E16" s="94"/>
      <c r="F16" s="95">
        <f t="shared" si="1"/>
        <v>0</v>
      </c>
    </row>
    <row r="17" spans="1:6" ht="25.5" x14ac:dyDescent="0.35">
      <c r="A17" s="93">
        <v>11</v>
      </c>
      <c r="B17" s="20" t="s">
        <v>25</v>
      </c>
      <c r="C17" s="12" t="s">
        <v>18</v>
      </c>
      <c r="D17" s="18">
        <f>$C$2</f>
        <v>16</v>
      </c>
      <c r="E17" s="94"/>
      <c r="F17" s="95">
        <f t="shared" si="1"/>
        <v>0</v>
      </c>
    </row>
    <row r="18" spans="1:6" x14ac:dyDescent="0.35">
      <c r="A18" s="93">
        <v>12</v>
      </c>
      <c r="B18" s="20" t="s">
        <v>26</v>
      </c>
      <c r="C18" s="12" t="s">
        <v>14</v>
      </c>
      <c r="D18" s="18">
        <f>$C$2</f>
        <v>16</v>
      </c>
      <c r="E18" s="94"/>
      <c r="F18" s="95">
        <f t="shared" si="1"/>
        <v>0</v>
      </c>
    </row>
    <row r="19" spans="1:6" x14ac:dyDescent="0.35">
      <c r="A19" s="93">
        <v>13</v>
      </c>
      <c r="B19" s="20" t="s">
        <v>27</v>
      </c>
      <c r="C19" s="12" t="s">
        <v>28</v>
      </c>
      <c r="D19" s="18">
        <v>1</v>
      </c>
      <c r="E19" s="94"/>
      <c r="F19" s="95">
        <f t="shared" si="1"/>
        <v>0</v>
      </c>
    </row>
    <row r="20" spans="1:6" x14ac:dyDescent="0.35">
      <c r="A20" s="93">
        <v>14</v>
      </c>
      <c r="B20" s="20" t="s">
        <v>29</v>
      </c>
      <c r="C20" s="12" t="s">
        <v>14</v>
      </c>
      <c r="D20" s="18">
        <f>$C$2</f>
        <v>16</v>
      </c>
      <c r="E20" s="94"/>
      <c r="F20" s="95">
        <f t="shared" si="1"/>
        <v>0</v>
      </c>
    </row>
    <row r="21" spans="1:6" x14ac:dyDescent="0.35">
      <c r="A21" s="93">
        <v>15</v>
      </c>
      <c r="B21" s="20" t="s">
        <v>30</v>
      </c>
      <c r="C21" s="12" t="s">
        <v>14</v>
      </c>
      <c r="D21" s="18">
        <v>1</v>
      </c>
      <c r="E21" s="94"/>
      <c r="F21" s="95">
        <f t="shared" si="1"/>
        <v>0</v>
      </c>
    </row>
    <row r="22" spans="1:6" ht="25.5" x14ac:dyDescent="0.35">
      <c r="A22" s="93">
        <v>16</v>
      </c>
      <c r="B22" s="23" t="s">
        <v>31</v>
      </c>
      <c r="C22" s="12" t="s">
        <v>14</v>
      </c>
      <c r="D22" s="18">
        <v>4</v>
      </c>
      <c r="E22" s="94"/>
      <c r="F22" s="95">
        <f t="shared" si="1"/>
        <v>0</v>
      </c>
    </row>
    <row r="23" spans="1:6" x14ac:dyDescent="0.35">
      <c r="A23" s="93">
        <v>17</v>
      </c>
      <c r="B23" s="23" t="s">
        <v>32</v>
      </c>
      <c r="C23" s="12" t="s">
        <v>14</v>
      </c>
      <c r="D23" s="18">
        <v>2</v>
      </c>
      <c r="E23" s="94"/>
      <c r="F23" s="95">
        <f t="shared" si="1"/>
        <v>0</v>
      </c>
    </row>
    <row r="24" spans="1:6" x14ac:dyDescent="0.35">
      <c r="A24" s="93">
        <v>18</v>
      </c>
      <c r="B24" s="23" t="s">
        <v>33</v>
      </c>
      <c r="C24" s="12" t="s">
        <v>34</v>
      </c>
      <c r="D24" s="18">
        <v>1</v>
      </c>
      <c r="E24" s="94"/>
      <c r="F24" s="95">
        <f t="shared" si="1"/>
        <v>0</v>
      </c>
    </row>
    <row r="25" spans="1:6" ht="38.25" x14ac:dyDescent="0.35">
      <c r="A25" s="93">
        <v>19</v>
      </c>
      <c r="B25" s="26" t="s">
        <v>58</v>
      </c>
      <c r="C25" s="24" t="s">
        <v>35</v>
      </c>
      <c r="D25" s="18">
        <v>2</v>
      </c>
      <c r="E25" s="94"/>
      <c r="F25" s="95">
        <f t="shared" si="1"/>
        <v>0</v>
      </c>
    </row>
    <row r="26" spans="1:6" x14ac:dyDescent="0.35">
      <c r="A26" s="93">
        <v>20</v>
      </c>
      <c r="B26" s="25" t="s">
        <v>76</v>
      </c>
      <c r="C26" s="12" t="s">
        <v>14</v>
      </c>
      <c r="D26" s="18">
        <v>2</v>
      </c>
      <c r="E26" s="94"/>
      <c r="F26" s="95">
        <f t="shared" si="1"/>
        <v>0</v>
      </c>
    </row>
    <row r="27" spans="1:6" x14ac:dyDescent="0.35">
      <c r="A27" s="93">
        <v>21</v>
      </c>
      <c r="B27" s="20" t="s">
        <v>36</v>
      </c>
      <c r="C27" s="12" t="s">
        <v>14</v>
      </c>
      <c r="D27" s="18">
        <v>1</v>
      </c>
      <c r="E27" s="94"/>
      <c r="F27" s="95">
        <f t="shared" si="1"/>
        <v>0</v>
      </c>
    </row>
    <row r="28" spans="1:6" ht="38.25" x14ac:dyDescent="0.35">
      <c r="A28" s="93">
        <v>22</v>
      </c>
      <c r="B28" s="20" t="s">
        <v>37</v>
      </c>
      <c r="C28" s="12" t="s">
        <v>14</v>
      </c>
      <c r="D28" s="18">
        <v>2</v>
      </c>
      <c r="E28" s="94"/>
      <c r="F28" s="95">
        <f t="shared" si="1"/>
        <v>0</v>
      </c>
    </row>
    <row r="29" spans="1:6" x14ac:dyDescent="0.35">
      <c r="A29" s="33" t="s">
        <v>38</v>
      </c>
      <c r="B29" s="34" t="s">
        <v>39</v>
      </c>
      <c r="C29" s="35"/>
      <c r="D29" s="55"/>
      <c r="E29" s="36"/>
      <c r="F29" s="37"/>
    </row>
    <row r="30" spans="1:6" x14ac:dyDescent="0.35">
      <c r="A30" s="93">
        <v>23</v>
      </c>
      <c r="B30" s="23" t="s">
        <v>40</v>
      </c>
      <c r="C30" s="12" t="s">
        <v>14</v>
      </c>
      <c r="D30" s="18">
        <f t="shared" ref="D30:D35" si="2">$C$2</f>
        <v>16</v>
      </c>
      <c r="E30" s="94"/>
      <c r="F30" s="95">
        <f>E30*D30</f>
        <v>0</v>
      </c>
    </row>
    <row r="31" spans="1:6" x14ac:dyDescent="0.35">
      <c r="A31" s="93">
        <v>24</v>
      </c>
      <c r="B31" s="23" t="s">
        <v>41</v>
      </c>
      <c r="C31" s="12" t="s">
        <v>14</v>
      </c>
      <c r="D31" s="18">
        <f t="shared" si="2"/>
        <v>16</v>
      </c>
      <c r="E31" s="94"/>
      <c r="F31" s="95">
        <f t="shared" ref="F31:F40" si="3">E31*D31</f>
        <v>0</v>
      </c>
    </row>
    <row r="32" spans="1:6" ht="25.5" x14ac:dyDescent="0.35">
      <c r="A32" s="93">
        <v>25</v>
      </c>
      <c r="B32" s="23" t="s">
        <v>42</v>
      </c>
      <c r="C32" s="12" t="s">
        <v>14</v>
      </c>
      <c r="D32" s="18">
        <f t="shared" si="2"/>
        <v>16</v>
      </c>
      <c r="E32" s="94"/>
      <c r="F32" s="95">
        <f t="shared" si="3"/>
        <v>0</v>
      </c>
    </row>
    <row r="33" spans="1:6" x14ac:dyDescent="0.35">
      <c r="A33" s="93">
        <v>26</v>
      </c>
      <c r="B33" s="20" t="s">
        <v>43</v>
      </c>
      <c r="C33" s="12" t="s">
        <v>14</v>
      </c>
      <c r="D33" s="18">
        <f t="shared" si="2"/>
        <v>16</v>
      </c>
      <c r="E33" s="94"/>
      <c r="F33" s="95">
        <f t="shared" si="3"/>
        <v>0</v>
      </c>
    </row>
    <row r="34" spans="1:6" x14ac:dyDescent="0.35">
      <c r="A34" s="93">
        <v>27</v>
      </c>
      <c r="B34" s="20" t="s">
        <v>44</v>
      </c>
      <c r="C34" s="12" t="s">
        <v>14</v>
      </c>
      <c r="D34" s="18">
        <f t="shared" si="2"/>
        <v>16</v>
      </c>
      <c r="E34" s="94"/>
      <c r="F34" s="95">
        <f t="shared" si="3"/>
        <v>0</v>
      </c>
    </row>
    <row r="35" spans="1:6" x14ac:dyDescent="0.35">
      <c r="A35" s="93">
        <v>28</v>
      </c>
      <c r="B35" s="20" t="s">
        <v>75</v>
      </c>
      <c r="C35" s="12" t="s">
        <v>14</v>
      </c>
      <c r="D35" s="18">
        <f t="shared" si="2"/>
        <v>16</v>
      </c>
      <c r="E35" s="94"/>
      <c r="F35" s="95">
        <f t="shared" si="3"/>
        <v>0</v>
      </c>
    </row>
    <row r="36" spans="1:6" x14ac:dyDescent="0.35">
      <c r="A36" s="93">
        <v>29</v>
      </c>
      <c r="B36" s="20" t="s">
        <v>45</v>
      </c>
      <c r="C36" s="12" t="s">
        <v>14</v>
      </c>
      <c r="D36" s="18">
        <v>1</v>
      </c>
      <c r="E36" s="94"/>
      <c r="F36" s="95">
        <f t="shared" si="3"/>
        <v>0</v>
      </c>
    </row>
    <row r="37" spans="1:6" x14ac:dyDescent="0.35">
      <c r="A37" s="93">
        <v>30</v>
      </c>
      <c r="B37" s="21" t="s">
        <v>46</v>
      </c>
      <c r="C37" s="13" t="s">
        <v>14</v>
      </c>
      <c r="D37" s="19">
        <v>1</v>
      </c>
      <c r="E37" s="94"/>
      <c r="F37" s="95">
        <f t="shared" si="3"/>
        <v>0</v>
      </c>
    </row>
    <row r="38" spans="1:6" ht="25.5" x14ac:dyDescent="0.35">
      <c r="A38" s="93">
        <v>31</v>
      </c>
      <c r="B38" s="21" t="s">
        <v>47</v>
      </c>
      <c r="C38" s="13" t="s">
        <v>14</v>
      </c>
      <c r="D38" s="19">
        <v>2</v>
      </c>
      <c r="E38" s="94"/>
      <c r="F38" s="95">
        <f t="shared" si="3"/>
        <v>0</v>
      </c>
    </row>
    <row r="39" spans="1:6" x14ac:dyDescent="0.35">
      <c r="A39" s="93">
        <v>32</v>
      </c>
      <c r="B39" s="21" t="s">
        <v>78</v>
      </c>
      <c r="C39" s="13" t="s">
        <v>14</v>
      </c>
      <c r="D39" s="19">
        <v>1</v>
      </c>
      <c r="E39" s="94"/>
      <c r="F39" s="95">
        <f t="shared" si="3"/>
        <v>0</v>
      </c>
    </row>
    <row r="40" spans="1:6" ht="25.9" thickBot="1" x14ac:dyDescent="0.4">
      <c r="A40" s="93">
        <v>33</v>
      </c>
      <c r="B40" s="21" t="s">
        <v>48</v>
      </c>
      <c r="C40" s="13" t="s">
        <v>14</v>
      </c>
      <c r="D40" s="18">
        <v>4</v>
      </c>
      <c r="E40" s="94"/>
      <c r="F40" s="95">
        <f t="shared" si="3"/>
        <v>0</v>
      </c>
    </row>
    <row r="41" spans="1:6" ht="14.25" thickBot="1" x14ac:dyDescent="0.4">
      <c r="A41" s="186" t="s">
        <v>49</v>
      </c>
      <c r="B41" s="187"/>
      <c r="C41" s="187"/>
      <c r="D41" s="187"/>
      <c r="E41" s="188"/>
      <c r="F41" s="100">
        <f>SUM(F7:F40)</f>
        <v>0</v>
      </c>
    </row>
    <row r="42" spans="1:6" ht="14.25" thickBot="1" x14ac:dyDescent="0.4">
      <c r="A42" s="97"/>
      <c r="B42" s="48"/>
      <c r="C42" s="48"/>
      <c r="D42" s="48"/>
      <c r="E42" s="98"/>
      <c r="F42" s="99"/>
    </row>
    <row r="43" spans="1:6" x14ac:dyDescent="0.35">
      <c r="A43" s="166" t="s">
        <v>50</v>
      </c>
      <c r="B43" s="167"/>
      <c r="C43" s="167"/>
      <c r="D43" s="167"/>
      <c r="E43" s="167"/>
      <c r="F43" s="168"/>
    </row>
    <row r="44" spans="1:6" x14ac:dyDescent="0.35">
      <c r="A44" s="38" t="s">
        <v>5</v>
      </c>
      <c r="B44" s="39" t="s">
        <v>6</v>
      </c>
      <c r="C44" s="39" t="s">
        <v>7</v>
      </c>
      <c r="D44" s="54" t="s">
        <v>8</v>
      </c>
      <c r="E44" s="40" t="s">
        <v>9</v>
      </c>
      <c r="F44" s="41" t="s">
        <v>10</v>
      </c>
    </row>
    <row r="45" spans="1:6" ht="13.9" thickBot="1" x14ac:dyDescent="0.4">
      <c r="A45" s="17">
        <v>34</v>
      </c>
      <c r="B45" s="14" t="s">
        <v>51</v>
      </c>
      <c r="C45" s="13" t="s">
        <v>52</v>
      </c>
      <c r="D45" s="15">
        <v>12</v>
      </c>
      <c r="E45" s="94"/>
      <c r="F45" s="95">
        <f>E45*D45</f>
        <v>0</v>
      </c>
    </row>
    <row r="46" spans="1:6" ht="14.25" thickBot="1" x14ac:dyDescent="0.4">
      <c r="A46" s="186" t="s">
        <v>53</v>
      </c>
      <c r="B46" s="187"/>
      <c r="C46" s="187"/>
      <c r="D46" s="187"/>
      <c r="E46" s="188"/>
      <c r="F46" s="100">
        <f>F45</f>
        <v>0</v>
      </c>
    </row>
    <row r="47" spans="1:6" x14ac:dyDescent="0.35">
      <c r="A47" s="11"/>
      <c r="E47" s="101"/>
      <c r="F47" s="102"/>
    </row>
    <row r="48" spans="1:6" ht="17.649999999999999" x14ac:dyDescent="0.35">
      <c r="A48" s="11"/>
      <c r="C48" s="189" t="s">
        <v>54</v>
      </c>
      <c r="D48" s="190"/>
      <c r="E48" s="191"/>
      <c r="F48" s="103">
        <f>F46+F41</f>
        <v>0</v>
      </c>
    </row>
    <row r="49" spans="1:6" x14ac:dyDescent="0.35">
      <c r="A49" s="11"/>
      <c r="E49" s="101"/>
      <c r="F49" s="101"/>
    </row>
    <row r="50" spans="1:6" x14ac:dyDescent="0.35">
      <c r="A50" s="11"/>
      <c r="E50" s="101"/>
      <c r="F50" s="101"/>
    </row>
    <row r="51" spans="1:6" x14ac:dyDescent="0.35">
      <c r="A51" s="161" t="s">
        <v>77</v>
      </c>
      <c r="B51" s="161"/>
      <c r="C51" s="161"/>
      <c r="D51" s="161"/>
      <c r="E51" s="161"/>
      <c r="F51" s="60"/>
    </row>
  </sheetData>
  <mergeCells count="7">
    <mergeCell ref="A51:E51"/>
    <mergeCell ref="A4:F4"/>
    <mergeCell ref="A1:F1"/>
    <mergeCell ref="A41:E41"/>
    <mergeCell ref="A43:F43"/>
    <mergeCell ref="A46:E46"/>
    <mergeCell ref="C48:E48"/>
  </mergeCells>
  <pageMargins left="0.7" right="0.7" top="0.75" bottom="0.75" header="0.3" footer="0.3"/>
  <ignoredErrors>
    <ignoredError sqref="D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93109-B06A-43C2-B6D2-2BD91812CAAD}">
  <dimension ref="B2:F84"/>
  <sheetViews>
    <sheetView zoomScale="85" zoomScaleNormal="85" workbookViewId="0">
      <selection activeCell="F84" sqref="F84"/>
    </sheetView>
  </sheetViews>
  <sheetFormatPr defaultRowHeight="13.15" x14ac:dyDescent="0.35"/>
  <cols>
    <col min="1" max="1" width="9.06640625" style="71"/>
    <col min="2" max="2" width="16.6640625" style="71" bestFit="1" customWidth="1"/>
    <col min="3" max="3" width="68.265625" style="71" customWidth="1"/>
    <col min="4" max="4" width="5.46484375" style="121" customWidth="1"/>
    <col min="5" max="5" width="8.53125" style="81" customWidth="1"/>
    <col min="6" max="6" width="9.86328125" style="81" bestFit="1" customWidth="1"/>
    <col min="7" max="16384" width="9.06640625" style="71"/>
  </cols>
  <sheetData>
    <row r="2" spans="2:6" x14ac:dyDescent="0.4">
      <c r="B2" s="192" t="s">
        <v>79</v>
      </c>
      <c r="C2" s="192"/>
      <c r="D2" s="192"/>
      <c r="E2" s="192"/>
      <c r="F2" s="192"/>
    </row>
    <row r="3" spans="2:6" s="75" customFormat="1" ht="39.4" x14ac:dyDescent="0.45">
      <c r="B3" s="72" t="s">
        <v>80</v>
      </c>
      <c r="C3" s="73" t="s">
        <v>81</v>
      </c>
      <c r="D3" s="72" t="s">
        <v>82</v>
      </c>
      <c r="E3" s="74" t="s">
        <v>9</v>
      </c>
      <c r="F3" s="74" t="s">
        <v>10</v>
      </c>
    </row>
    <row r="4" spans="2:6" x14ac:dyDescent="0.35">
      <c r="B4" s="193" t="s">
        <v>102</v>
      </c>
      <c r="C4" s="78" t="s">
        <v>86</v>
      </c>
      <c r="D4" s="122">
        <v>2</v>
      </c>
      <c r="E4" s="82">
        <f>MIN('12 Lanes Plaza '!E9,'06 Lanes Plaza'!E9,'16 Lanes Plaza'!E9)</f>
        <v>0</v>
      </c>
      <c r="F4" s="83">
        <f t="shared" ref="F4:F11" si="0">E4*D4</f>
        <v>0</v>
      </c>
    </row>
    <row r="5" spans="2:6" x14ac:dyDescent="0.35">
      <c r="B5" s="193"/>
      <c r="C5" s="80" t="s">
        <v>87</v>
      </c>
      <c r="D5" s="122">
        <v>8</v>
      </c>
      <c r="E5" s="82">
        <f>MIN('12 Lanes Plaza '!E10,'06 Lanes Plaza'!E10,'16 Lanes Plaza'!E10)</f>
        <v>0</v>
      </c>
      <c r="F5" s="83">
        <f t="shared" si="0"/>
        <v>0</v>
      </c>
    </row>
    <row r="6" spans="2:6" x14ac:dyDescent="0.35">
      <c r="B6" s="193"/>
      <c r="C6" s="20" t="s">
        <v>19</v>
      </c>
      <c r="D6" s="122">
        <v>2</v>
      </c>
      <c r="E6" s="82">
        <f>MIN('12 Lanes Plaza '!E11,'06 Lanes Plaza'!E11,'16 Lanes Plaza'!E11)</f>
        <v>0</v>
      </c>
      <c r="F6" s="83">
        <f>E6*D6</f>
        <v>0</v>
      </c>
    </row>
    <row r="7" spans="2:6" x14ac:dyDescent="0.35">
      <c r="B7" s="193"/>
      <c r="C7" s="78" t="s">
        <v>88</v>
      </c>
      <c r="D7" s="122">
        <v>1</v>
      </c>
      <c r="E7" s="82">
        <f>MIN('12 Lanes Plaza '!E12,'06 Lanes Plaza'!E12,'16 Lanes Plaza'!E12)</f>
        <v>0</v>
      </c>
      <c r="F7" s="83">
        <f>E7*D7</f>
        <v>0</v>
      </c>
    </row>
    <row r="8" spans="2:6" x14ac:dyDescent="0.35">
      <c r="B8" s="193"/>
      <c r="C8" s="88" t="s">
        <v>96</v>
      </c>
      <c r="D8" s="72">
        <v>1</v>
      </c>
      <c r="E8" s="82">
        <f>MIN('12 Lanes Plaza '!E27,'06 Lanes Plaza'!E27,'16 Lanes Plaza'!E27)</f>
        <v>0</v>
      </c>
      <c r="F8" s="83">
        <f>E8*D8</f>
        <v>0</v>
      </c>
    </row>
    <row r="9" spans="2:6" ht="25.5" x14ac:dyDescent="0.35">
      <c r="B9" s="193"/>
      <c r="C9" s="21" t="s">
        <v>48</v>
      </c>
      <c r="D9" s="72">
        <v>1</v>
      </c>
      <c r="E9" s="82">
        <f>MIN('12 Lanes Plaza '!E40,'06 Lanes Plaza'!E40,'16 Lanes Plaza'!E40)</f>
        <v>0</v>
      </c>
      <c r="F9" s="83">
        <f>E9*D9</f>
        <v>0</v>
      </c>
    </row>
    <row r="10" spans="2:6" x14ac:dyDescent="0.35">
      <c r="B10" s="193"/>
      <c r="C10" s="21" t="s">
        <v>76</v>
      </c>
      <c r="D10" s="72">
        <v>1</v>
      </c>
      <c r="E10" s="82">
        <f>MIN('12 Lanes Plaza '!E26,'06 Lanes Plaza'!E26,'16 Lanes Plaza'!E26)</f>
        <v>0</v>
      </c>
      <c r="F10" s="83">
        <f>E10*D10</f>
        <v>0</v>
      </c>
    </row>
    <row r="11" spans="2:6" x14ac:dyDescent="0.35">
      <c r="B11" s="193"/>
      <c r="C11" s="78" t="s">
        <v>90</v>
      </c>
      <c r="D11" s="122">
        <v>1</v>
      </c>
      <c r="E11" s="82">
        <f>MIN('12 Lanes Plaza '!E14,'06 Lanes Plaza'!E14,'16 Lanes Plaza'!E14)</f>
        <v>0</v>
      </c>
      <c r="F11" s="83">
        <f t="shared" si="0"/>
        <v>0</v>
      </c>
    </row>
    <row r="12" spans="2:6" x14ac:dyDescent="0.4">
      <c r="B12" s="197" t="s">
        <v>116</v>
      </c>
      <c r="C12" s="197"/>
      <c r="D12" s="197"/>
      <c r="E12" s="197"/>
      <c r="F12" s="120">
        <f>SUM(F4:F11)</f>
        <v>0</v>
      </c>
    </row>
    <row r="13" spans="2:6" x14ac:dyDescent="0.35">
      <c r="B13" s="193" t="s">
        <v>103</v>
      </c>
      <c r="C13" s="20" t="s">
        <v>19</v>
      </c>
      <c r="D13" s="122">
        <v>1</v>
      </c>
      <c r="E13" s="82">
        <f>MIN('12 Lanes Plaza '!E11,'06 Lanes Plaza'!E11,'16 Lanes Plaza'!E11)</f>
        <v>0</v>
      </c>
      <c r="F13" s="83">
        <f t="shared" ref="F13:F38" si="1">E13*D13</f>
        <v>0</v>
      </c>
    </row>
    <row r="14" spans="2:6" x14ac:dyDescent="0.35">
      <c r="B14" s="193"/>
      <c r="C14" s="78" t="s">
        <v>93</v>
      </c>
      <c r="D14" s="122">
        <v>10</v>
      </c>
      <c r="E14" s="82">
        <f>MIN('12 Lanes Plaza '!E18,'06 Lanes Plaza'!E18,'16 Lanes Plaza'!E18)</f>
        <v>0</v>
      </c>
      <c r="F14" s="83">
        <f t="shared" si="1"/>
        <v>0</v>
      </c>
    </row>
    <row r="15" spans="2:6" x14ac:dyDescent="0.35">
      <c r="B15" s="193"/>
      <c r="C15" s="78" t="s">
        <v>75</v>
      </c>
      <c r="D15" s="122">
        <v>16</v>
      </c>
      <c r="E15" s="82">
        <f>MIN('12 Lanes Plaza '!E35,'06 Lanes Plaza'!E35,'16 Lanes Plaza'!E35)</f>
        <v>0</v>
      </c>
      <c r="F15" s="83">
        <f t="shared" si="1"/>
        <v>0</v>
      </c>
    </row>
    <row r="16" spans="2:6" ht="38.25" x14ac:dyDescent="0.35">
      <c r="B16" s="193"/>
      <c r="C16" s="78" t="s">
        <v>37</v>
      </c>
      <c r="D16" s="122">
        <v>1</v>
      </c>
      <c r="E16" s="82">
        <f>MIN('12 Lanes Plaza '!E28,'06 Lanes Plaza'!E28,'16 Lanes Plaza'!E28)</f>
        <v>0</v>
      </c>
      <c r="F16" s="83">
        <f t="shared" si="1"/>
        <v>0</v>
      </c>
    </row>
    <row r="17" spans="2:6" x14ac:dyDescent="0.35">
      <c r="B17" s="193"/>
      <c r="C17" s="88" t="s">
        <v>96</v>
      </c>
      <c r="D17" s="72">
        <v>1</v>
      </c>
      <c r="E17" s="82">
        <f>MIN('12 Lanes Plaza '!E27,'06 Lanes Plaza'!E27,'16 Lanes Plaza'!E27)</f>
        <v>0</v>
      </c>
      <c r="F17" s="83">
        <f t="shared" si="1"/>
        <v>0</v>
      </c>
    </row>
    <row r="18" spans="2:6" x14ac:dyDescent="0.35">
      <c r="B18" s="193"/>
      <c r="C18" s="88" t="s">
        <v>78</v>
      </c>
      <c r="D18" s="72">
        <v>1</v>
      </c>
      <c r="E18" s="82">
        <f>MIN('12 Lanes Plaza '!E39,'06 Lanes Plaza'!E39,'16 Lanes Plaza'!E39)</f>
        <v>0</v>
      </c>
      <c r="F18" s="83">
        <f t="shared" si="1"/>
        <v>0</v>
      </c>
    </row>
    <row r="19" spans="2:6" x14ac:dyDescent="0.35">
      <c r="B19" s="193"/>
      <c r="C19" s="78" t="s">
        <v>95</v>
      </c>
      <c r="D19" s="122">
        <v>16</v>
      </c>
      <c r="E19" s="82">
        <f>MIN('12 Lanes Plaza '!E32,'06 Lanes Plaza'!E32,'16 Lanes Plaza'!E32)</f>
        <v>0</v>
      </c>
      <c r="F19" s="83">
        <f t="shared" si="1"/>
        <v>0</v>
      </c>
    </row>
    <row r="20" spans="2:6" x14ac:dyDescent="0.4">
      <c r="B20" s="197" t="s">
        <v>117</v>
      </c>
      <c r="C20" s="197"/>
      <c r="D20" s="197"/>
      <c r="E20" s="197"/>
      <c r="F20" s="120">
        <f>SUM(F13:F19)</f>
        <v>0</v>
      </c>
    </row>
    <row r="21" spans="2:6" ht="25.5" x14ac:dyDescent="0.35">
      <c r="B21" s="199" t="s">
        <v>106</v>
      </c>
      <c r="C21" s="78" t="s">
        <v>85</v>
      </c>
      <c r="D21" s="85">
        <v>1</v>
      </c>
      <c r="E21" s="86">
        <f>MIN('12 Lanes Plaza '!E7,'06 Lanes Plaza'!E7,'16 Lanes Plaza'!E7)</f>
        <v>0</v>
      </c>
      <c r="F21" s="83">
        <f t="shared" si="1"/>
        <v>0</v>
      </c>
    </row>
    <row r="22" spans="2:6" x14ac:dyDescent="0.35">
      <c r="B22" s="200"/>
      <c r="C22" s="78" t="s">
        <v>86</v>
      </c>
      <c r="D22" s="85">
        <v>3</v>
      </c>
      <c r="E22" s="82">
        <f>MIN('12 Lanes Plaza '!E9,'06 Lanes Plaza'!E9,'16 Lanes Plaza'!E9)</f>
        <v>0</v>
      </c>
      <c r="F22" s="83">
        <f t="shared" si="1"/>
        <v>0</v>
      </c>
    </row>
    <row r="23" spans="2:6" x14ac:dyDescent="0.35">
      <c r="B23" s="200"/>
      <c r="C23" s="80" t="s">
        <v>87</v>
      </c>
      <c r="D23" s="85">
        <v>8</v>
      </c>
      <c r="E23" s="82">
        <f>MIN('12 Lanes Plaza '!E10,'06 Lanes Plaza'!E10,'16 Lanes Plaza'!E10)</f>
        <v>0</v>
      </c>
      <c r="F23" s="83">
        <f t="shared" si="1"/>
        <v>0</v>
      </c>
    </row>
    <row r="24" spans="2:6" x14ac:dyDescent="0.35">
      <c r="B24" s="200"/>
      <c r="C24" s="79" t="s">
        <v>89</v>
      </c>
      <c r="D24" s="85">
        <v>1</v>
      </c>
      <c r="E24" s="82">
        <f>MIN('12 Lanes Plaza '!E13,'06 Lanes Plaza'!E13,'16 Lanes Plaza'!E13)</f>
        <v>0</v>
      </c>
      <c r="F24" s="83">
        <f t="shared" si="1"/>
        <v>0</v>
      </c>
    </row>
    <row r="25" spans="2:6" x14ac:dyDescent="0.35">
      <c r="B25" s="200"/>
      <c r="C25" s="77" t="s">
        <v>92</v>
      </c>
      <c r="D25" s="85">
        <v>2</v>
      </c>
      <c r="E25" s="82">
        <f>MIN('12 Lanes Plaza '!E16,'06 Lanes Plaza'!E16,'16 Lanes Plaza'!E16)</f>
        <v>0</v>
      </c>
      <c r="F25" s="83">
        <f t="shared" si="1"/>
        <v>0</v>
      </c>
    </row>
    <row r="26" spans="2:6" x14ac:dyDescent="0.35">
      <c r="B26" s="200"/>
      <c r="C26" s="20" t="s">
        <v>25</v>
      </c>
      <c r="D26" s="85">
        <v>1</v>
      </c>
      <c r="E26" s="82">
        <f>MIN('12 Lanes Plaza '!E17,'06 Lanes Plaza'!E17,'16 Lanes Plaza'!E17)</f>
        <v>0</v>
      </c>
      <c r="F26" s="83">
        <f t="shared" si="1"/>
        <v>0</v>
      </c>
    </row>
    <row r="27" spans="2:6" x14ac:dyDescent="0.35">
      <c r="B27" s="200"/>
      <c r="C27" s="20" t="s">
        <v>26</v>
      </c>
      <c r="D27" s="85">
        <v>2</v>
      </c>
      <c r="E27" s="82">
        <f>MIN('12 Lanes Plaza '!E18,'06 Lanes Plaza'!E18,'16 Lanes Plaza'!E18)</f>
        <v>0</v>
      </c>
      <c r="F27" s="83">
        <f t="shared" si="1"/>
        <v>0</v>
      </c>
    </row>
    <row r="28" spans="2:6" x14ac:dyDescent="0.35">
      <c r="B28" s="200"/>
      <c r="C28" s="78" t="s">
        <v>94</v>
      </c>
      <c r="D28" s="85">
        <v>5</v>
      </c>
      <c r="E28" s="82">
        <f>MIN('12 Lanes Plaza '!E31,'06 Lanes Plaza'!E31,'16 Lanes Plaza'!E31)</f>
        <v>0</v>
      </c>
      <c r="F28" s="83">
        <f t="shared" si="1"/>
        <v>0</v>
      </c>
    </row>
    <row r="29" spans="2:6" x14ac:dyDescent="0.35">
      <c r="B29" s="200"/>
      <c r="C29" s="78" t="s">
        <v>95</v>
      </c>
      <c r="D29" s="85">
        <v>2</v>
      </c>
      <c r="E29" s="82">
        <f>MIN('12 Lanes Plaza '!E32,'06 Lanes Plaza'!E32,'16 Lanes Plaza'!E32)</f>
        <v>0</v>
      </c>
      <c r="F29" s="83">
        <f t="shared" si="1"/>
        <v>0</v>
      </c>
    </row>
    <row r="30" spans="2:6" x14ac:dyDescent="0.35">
      <c r="B30" s="200"/>
      <c r="C30" s="78" t="s">
        <v>120</v>
      </c>
      <c r="D30" s="85">
        <v>1</v>
      </c>
      <c r="E30" s="82">
        <f>MIN('12 Lanes Plaza '!E26,'06 Lanes Plaza'!E26,'16 Lanes Plaza'!E26)</f>
        <v>0</v>
      </c>
      <c r="F30" s="83">
        <f t="shared" si="1"/>
        <v>0</v>
      </c>
    </row>
    <row r="31" spans="2:6" x14ac:dyDescent="0.35">
      <c r="B31" s="200"/>
      <c r="C31" s="78" t="s">
        <v>122</v>
      </c>
      <c r="D31" s="85">
        <v>1</v>
      </c>
      <c r="E31" s="82">
        <f>MIN('12 Lanes Plaza '!E27,'06 Lanes Plaza'!E27,'16 Lanes Plaza'!E27)</f>
        <v>0</v>
      </c>
      <c r="F31" s="83">
        <f t="shared" si="1"/>
        <v>0</v>
      </c>
    </row>
    <row r="32" spans="2:6" ht="25.5" x14ac:dyDescent="0.35">
      <c r="B32" s="200"/>
      <c r="C32" s="78" t="s">
        <v>123</v>
      </c>
      <c r="D32" s="85">
        <v>1</v>
      </c>
      <c r="E32" s="82">
        <f>MIN('12 Lanes Plaza '!E39,'06 Lanes Plaza'!E39,'16 Lanes Plaza'!E39)</f>
        <v>0</v>
      </c>
      <c r="F32" s="83">
        <f t="shared" si="1"/>
        <v>0</v>
      </c>
    </row>
    <row r="33" spans="2:6" x14ac:dyDescent="0.35">
      <c r="B33" s="200"/>
      <c r="C33" s="20" t="s">
        <v>44</v>
      </c>
      <c r="D33" s="85">
        <v>1</v>
      </c>
      <c r="E33" s="82">
        <f>MIN('12 Lanes Plaza '!E34,'06 Lanes Plaza'!E34,'16 Lanes Plaza'!E34)</f>
        <v>0</v>
      </c>
      <c r="F33" s="83">
        <f t="shared" si="1"/>
        <v>0</v>
      </c>
    </row>
    <row r="34" spans="2:6" x14ac:dyDescent="0.4">
      <c r="B34" s="197" t="s">
        <v>97</v>
      </c>
      <c r="C34" s="197"/>
      <c r="D34" s="197"/>
      <c r="E34" s="197"/>
      <c r="F34" s="120">
        <f>SUM(F21:F33)</f>
        <v>0</v>
      </c>
    </row>
    <row r="35" spans="2:6" x14ac:dyDescent="0.35">
      <c r="B35" s="193" t="s">
        <v>107</v>
      </c>
      <c r="C35" s="20" t="s">
        <v>75</v>
      </c>
      <c r="D35" s="72">
        <v>10</v>
      </c>
      <c r="E35" s="82">
        <f>MIN('12 Lanes Plaza '!E35,'06 Lanes Plaza'!E35,'16 Lanes Plaza'!E35)</f>
        <v>0</v>
      </c>
      <c r="F35" s="83">
        <f t="shared" si="1"/>
        <v>0</v>
      </c>
    </row>
    <row r="36" spans="2:6" x14ac:dyDescent="0.35">
      <c r="B36" s="193"/>
      <c r="C36" s="20" t="s">
        <v>124</v>
      </c>
      <c r="D36" s="72">
        <v>1</v>
      </c>
      <c r="E36" s="82">
        <f>MIN('12 Lanes Plaza '!E28,'06 Lanes Plaza'!E28,'16 Lanes Plaza'!E28)</f>
        <v>0</v>
      </c>
      <c r="F36" s="83">
        <f t="shared" si="1"/>
        <v>0</v>
      </c>
    </row>
    <row r="37" spans="2:6" x14ac:dyDescent="0.35">
      <c r="B37" s="193"/>
      <c r="C37" s="88" t="s">
        <v>96</v>
      </c>
      <c r="D37" s="72">
        <v>1</v>
      </c>
      <c r="E37" s="82">
        <f>MIN('12 Lanes Plaza '!E27,'06 Lanes Plaza'!E27,'16 Lanes Plaza'!E27)</f>
        <v>0</v>
      </c>
      <c r="F37" s="83">
        <f t="shared" si="1"/>
        <v>0</v>
      </c>
    </row>
    <row r="38" spans="2:6" x14ac:dyDescent="0.35">
      <c r="B38" s="193"/>
      <c r="C38" s="88" t="s">
        <v>78</v>
      </c>
      <c r="D38" s="72">
        <v>1</v>
      </c>
      <c r="E38" s="82">
        <f>MIN('12 Lanes Plaza '!E39,'06 Lanes Plaza'!E39,'16 Lanes Plaza'!E39)</f>
        <v>0</v>
      </c>
      <c r="F38" s="83">
        <f t="shared" si="1"/>
        <v>0</v>
      </c>
    </row>
    <row r="39" spans="2:6" x14ac:dyDescent="0.4">
      <c r="B39" s="197" t="s">
        <v>98</v>
      </c>
      <c r="C39" s="197"/>
      <c r="D39" s="197"/>
      <c r="E39" s="197"/>
      <c r="F39" s="120">
        <f>SUM(F35:F38)</f>
        <v>0</v>
      </c>
    </row>
    <row r="40" spans="2:6" x14ac:dyDescent="0.35">
      <c r="B40" s="193" t="s">
        <v>108</v>
      </c>
      <c r="C40" s="20" t="s">
        <v>44</v>
      </c>
      <c r="D40" s="72">
        <v>6</v>
      </c>
      <c r="E40" s="82">
        <f>MIN('12 Lanes Plaza '!E34,'06 Lanes Plaza'!E34,'16 Lanes Plaza'!E34)</f>
        <v>0</v>
      </c>
      <c r="F40" s="83">
        <f t="shared" ref="F40:F45" si="2">E40*D40</f>
        <v>0</v>
      </c>
    </row>
    <row r="41" spans="2:6" x14ac:dyDescent="0.35">
      <c r="B41" s="193"/>
      <c r="C41" s="20" t="s">
        <v>45</v>
      </c>
      <c r="D41" s="72">
        <v>1</v>
      </c>
      <c r="E41" s="82">
        <f>MIN('12 Lanes Plaza '!E36,'06 Lanes Plaza'!E36,'16 Lanes Plaza'!E36)</f>
        <v>0</v>
      </c>
      <c r="F41" s="83">
        <f t="shared" si="2"/>
        <v>0</v>
      </c>
    </row>
    <row r="42" spans="2:6" x14ac:dyDescent="0.35">
      <c r="B42" s="193"/>
      <c r="C42" s="78" t="s">
        <v>95</v>
      </c>
      <c r="D42" s="72">
        <v>6</v>
      </c>
      <c r="E42" s="82">
        <f>MIN('12 Lanes Plaza '!E32,'06 Lanes Plaza'!E32,'16 Lanes Plaza'!E32)</f>
        <v>0</v>
      </c>
      <c r="F42" s="83">
        <f t="shared" si="2"/>
        <v>0</v>
      </c>
    </row>
    <row r="43" spans="2:6" x14ac:dyDescent="0.35">
      <c r="B43" s="193"/>
      <c r="C43" s="88" t="s">
        <v>78</v>
      </c>
      <c r="D43" s="72">
        <v>1</v>
      </c>
      <c r="E43" s="82">
        <f>MIN('12 Lanes Plaza '!E39,'06 Lanes Plaza'!E39,'16 Lanes Plaza'!E39)</f>
        <v>0</v>
      </c>
      <c r="F43" s="83">
        <f t="shared" si="2"/>
        <v>0</v>
      </c>
    </row>
    <row r="44" spans="2:6" x14ac:dyDescent="0.35">
      <c r="B44" s="193"/>
      <c r="C44" s="88" t="s">
        <v>96</v>
      </c>
      <c r="D44" s="72">
        <v>1</v>
      </c>
      <c r="E44" s="82">
        <f>MIN('12 Lanes Plaza '!E27,'06 Lanes Plaza'!E27,'16 Lanes Plaza'!E27)</f>
        <v>0</v>
      </c>
      <c r="F44" s="83">
        <f t="shared" si="2"/>
        <v>0</v>
      </c>
    </row>
    <row r="45" spans="2:6" x14ac:dyDescent="0.35">
      <c r="B45" s="193"/>
      <c r="C45" s="25" t="s">
        <v>76</v>
      </c>
      <c r="D45" s="72">
        <v>1</v>
      </c>
      <c r="E45" s="82">
        <f>MIN('12 Lanes Plaza '!E26,'06 Lanes Plaza'!E26,'16 Lanes Plaza'!E26)</f>
        <v>0</v>
      </c>
      <c r="F45" s="83">
        <f t="shared" si="2"/>
        <v>0</v>
      </c>
    </row>
    <row r="46" spans="2:6" x14ac:dyDescent="0.4">
      <c r="B46" s="197" t="s">
        <v>111</v>
      </c>
      <c r="C46" s="197"/>
      <c r="D46" s="197"/>
      <c r="E46" s="197"/>
      <c r="F46" s="120">
        <f>SUM(F40:F45)</f>
        <v>0</v>
      </c>
    </row>
    <row r="47" spans="2:6" x14ac:dyDescent="0.35">
      <c r="B47" s="193" t="s">
        <v>109</v>
      </c>
      <c r="C47" s="20" t="s">
        <v>46</v>
      </c>
      <c r="D47" s="72">
        <v>1</v>
      </c>
      <c r="E47" s="82">
        <f>MIN('12 Lanes Plaza '!E37,'06 Lanes Plaza'!E37,'16 Lanes Plaza'!E37)</f>
        <v>0</v>
      </c>
      <c r="F47" s="87">
        <f>E47*D47</f>
        <v>0</v>
      </c>
    </row>
    <row r="48" spans="2:6" x14ac:dyDescent="0.35">
      <c r="B48" s="193"/>
      <c r="C48" s="78" t="s">
        <v>43</v>
      </c>
      <c r="D48" s="72">
        <v>8</v>
      </c>
      <c r="E48" s="82">
        <f>MIN('12 Lanes Plaza '!E33,'06 Lanes Plaza'!E33,'16 Lanes Plaza'!E33)</f>
        <v>0</v>
      </c>
      <c r="F48" s="87">
        <f t="shared" ref="F48:F50" si="3">E48*D48</f>
        <v>0</v>
      </c>
    </row>
    <row r="49" spans="2:6" x14ac:dyDescent="0.35">
      <c r="B49" s="193"/>
      <c r="C49" s="20" t="s">
        <v>26</v>
      </c>
      <c r="D49" s="72">
        <v>8</v>
      </c>
      <c r="E49" s="82">
        <f>MIN('12 Lanes Plaza '!E18,'06 Lanes Plaza'!E18,'16 Lanes Plaza'!E18)</f>
        <v>0</v>
      </c>
      <c r="F49" s="87">
        <f t="shared" si="3"/>
        <v>0</v>
      </c>
    </row>
    <row r="50" spans="2:6" x14ac:dyDescent="0.35">
      <c r="B50" s="193"/>
      <c r="C50" s="88" t="s">
        <v>78</v>
      </c>
      <c r="D50" s="72">
        <v>1</v>
      </c>
      <c r="E50" s="82">
        <f>MIN('12 Lanes Plaza '!E39,'06 Lanes Plaza'!E39,'16 Lanes Plaza'!E39)</f>
        <v>0</v>
      </c>
      <c r="F50" s="87">
        <f t="shared" si="3"/>
        <v>0</v>
      </c>
    </row>
    <row r="51" spans="2:6" x14ac:dyDescent="0.4">
      <c r="B51" s="197" t="s">
        <v>112</v>
      </c>
      <c r="C51" s="197"/>
      <c r="D51" s="197"/>
      <c r="E51" s="197"/>
      <c r="F51" s="120">
        <f>SUM(F47:F50)</f>
        <v>0</v>
      </c>
    </row>
    <row r="52" spans="2:6" ht="25.5" x14ac:dyDescent="0.35">
      <c r="B52" s="194" t="s">
        <v>105</v>
      </c>
      <c r="C52" s="78" t="s">
        <v>85</v>
      </c>
      <c r="D52" s="84">
        <v>2</v>
      </c>
      <c r="E52" s="86">
        <f>MIN('12 Lanes Plaza '!E7,'06 Lanes Plaza'!E7,'16 Lanes Plaza'!E7)</f>
        <v>0</v>
      </c>
      <c r="F52" s="83">
        <f t="shared" ref="F52:F82" si="4">E52*D52</f>
        <v>0</v>
      </c>
    </row>
    <row r="53" spans="2:6" x14ac:dyDescent="0.35">
      <c r="B53" s="195"/>
      <c r="C53" s="78" t="s">
        <v>86</v>
      </c>
      <c r="D53" s="84">
        <v>2</v>
      </c>
      <c r="E53" s="86">
        <f>MIN('12 Lanes Plaza '!E9,'06 Lanes Plaza'!E9,'16 Lanes Plaza'!E9)</f>
        <v>0</v>
      </c>
      <c r="F53" s="83">
        <f t="shared" si="4"/>
        <v>0</v>
      </c>
    </row>
    <row r="54" spans="2:6" x14ac:dyDescent="0.35">
      <c r="B54" s="195"/>
      <c r="C54" s="80" t="s">
        <v>87</v>
      </c>
      <c r="D54" s="84">
        <v>2</v>
      </c>
      <c r="E54" s="86">
        <f>MIN('12 Lanes Plaza '!E10,'06 Lanes Plaza'!E10,'16 Lanes Plaza'!E10)</f>
        <v>0</v>
      </c>
      <c r="F54" s="83">
        <f t="shared" si="4"/>
        <v>0</v>
      </c>
    </row>
    <row r="55" spans="2:6" x14ac:dyDescent="0.35">
      <c r="B55" s="195"/>
      <c r="C55" s="20" t="s">
        <v>19</v>
      </c>
      <c r="D55" s="84">
        <v>4</v>
      </c>
      <c r="E55" s="86">
        <f>MIN('12 Lanes Plaza '!E11,'06 Lanes Plaza'!E11,'16 Lanes Plaza'!E11)</f>
        <v>0</v>
      </c>
      <c r="F55" s="83">
        <f t="shared" si="4"/>
        <v>0</v>
      </c>
    </row>
    <row r="56" spans="2:6" x14ac:dyDescent="0.35">
      <c r="B56" s="195"/>
      <c r="C56" s="78" t="s">
        <v>88</v>
      </c>
      <c r="D56" s="84">
        <v>2</v>
      </c>
      <c r="E56" s="86">
        <f>MIN('12 Lanes Plaza '!E12,'06 Lanes Plaza'!E12,'16 Lanes Plaza'!E12)</f>
        <v>0</v>
      </c>
      <c r="F56" s="83">
        <f t="shared" si="4"/>
        <v>0</v>
      </c>
    </row>
    <row r="57" spans="2:6" x14ac:dyDescent="0.35">
      <c r="B57" s="195"/>
      <c r="C57" s="78" t="s">
        <v>89</v>
      </c>
      <c r="D57" s="84">
        <v>2</v>
      </c>
      <c r="E57" s="86">
        <f>MIN('12 Lanes Plaza '!E13,'06 Lanes Plaza'!E13,'16 Lanes Plaza'!E13)</f>
        <v>0</v>
      </c>
      <c r="F57" s="83">
        <f t="shared" si="4"/>
        <v>0</v>
      </c>
    </row>
    <row r="58" spans="2:6" x14ac:dyDescent="0.35">
      <c r="B58" s="195"/>
      <c r="C58" s="78" t="s">
        <v>90</v>
      </c>
      <c r="D58" s="84">
        <v>2</v>
      </c>
      <c r="E58" s="86">
        <f>MIN('12 Lanes Plaza '!E14,'06 Lanes Plaza'!E14,'16 Lanes Plaza'!E14)</f>
        <v>0</v>
      </c>
      <c r="F58" s="83">
        <f t="shared" si="4"/>
        <v>0</v>
      </c>
    </row>
    <row r="59" spans="2:6" x14ac:dyDescent="0.35">
      <c r="B59" s="195"/>
      <c r="C59" s="78" t="s">
        <v>91</v>
      </c>
      <c r="D59" s="84">
        <v>4</v>
      </c>
      <c r="E59" s="86">
        <f>MIN('12 Lanes Plaza '!E15,'06 Lanes Plaza'!E15,'16 Lanes Plaza'!E15)</f>
        <v>0</v>
      </c>
      <c r="F59" s="83">
        <f t="shared" si="4"/>
        <v>0</v>
      </c>
    </row>
    <row r="60" spans="2:6" x14ac:dyDescent="0.35">
      <c r="B60" s="195"/>
      <c r="C60" s="78" t="s">
        <v>92</v>
      </c>
      <c r="D60" s="84">
        <v>2</v>
      </c>
      <c r="E60" s="86">
        <f>MIN('12 Lanes Plaza '!E16,'06 Lanes Plaza'!E16,'16 Lanes Plaza'!E16)</f>
        <v>0</v>
      </c>
      <c r="F60" s="83">
        <f t="shared" si="4"/>
        <v>0</v>
      </c>
    </row>
    <row r="61" spans="2:6" x14ac:dyDescent="0.35">
      <c r="B61" s="195"/>
      <c r="C61" s="20" t="s">
        <v>25</v>
      </c>
      <c r="D61" s="84">
        <v>2</v>
      </c>
      <c r="E61" s="86">
        <f>MIN('12 Lanes Plaza '!E17,'06 Lanes Plaza'!E17,'16 Lanes Plaza'!E17)</f>
        <v>0</v>
      </c>
      <c r="F61" s="83">
        <f t="shared" si="4"/>
        <v>0</v>
      </c>
    </row>
    <row r="62" spans="2:6" x14ac:dyDescent="0.35">
      <c r="B62" s="195"/>
      <c r="C62" s="20" t="s">
        <v>26</v>
      </c>
      <c r="D62" s="84">
        <v>4</v>
      </c>
      <c r="E62" s="86">
        <f>MIN('12 Lanes Plaza '!E18,'06 Lanes Plaza'!E18,'16 Lanes Plaza'!E18)</f>
        <v>0</v>
      </c>
      <c r="F62" s="83">
        <f t="shared" si="4"/>
        <v>0</v>
      </c>
    </row>
    <row r="63" spans="2:6" x14ac:dyDescent="0.35">
      <c r="B63" s="195"/>
      <c r="C63" s="23" t="s">
        <v>40</v>
      </c>
      <c r="D63" s="84">
        <v>2</v>
      </c>
      <c r="E63" s="86">
        <f>MIN('12 Lanes Plaza '!E30,'06 Lanes Plaza'!E30,'16 Lanes Plaza'!E30)</f>
        <v>0</v>
      </c>
      <c r="F63" s="83">
        <f t="shared" si="4"/>
        <v>0</v>
      </c>
    </row>
    <row r="64" spans="2:6" x14ac:dyDescent="0.35">
      <c r="B64" s="195"/>
      <c r="C64" s="78" t="s">
        <v>94</v>
      </c>
      <c r="D64" s="84">
        <v>2</v>
      </c>
      <c r="E64" s="86">
        <f>MIN('12 Lanes Plaza '!E31,'06 Lanes Plaza'!E31,'16 Lanes Plaza'!E31)</f>
        <v>0</v>
      </c>
      <c r="F64" s="83">
        <f t="shared" si="4"/>
        <v>0</v>
      </c>
    </row>
    <row r="65" spans="2:6" x14ac:dyDescent="0.35">
      <c r="B65" s="195"/>
      <c r="C65" s="78" t="s">
        <v>95</v>
      </c>
      <c r="D65" s="84">
        <v>2</v>
      </c>
      <c r="E65" s="86">
        <f>MIN('12 Lanes Plaza '!E32,'06 Lanes Plaza'!E32,'16 Lanes Plaza'!E32)</f>
        <v>0</v>
      </c>
      <c r="F65" s="83">
        <f t="shared" si="4"/>
        <v>0</v>
      </c>
    </row>
    <row r="66" spans="2:6" x14ac:dyDescent="0.35">
      <c r="B66" s="195"/>
      <c r="C66" s="78" t="s">
        <v>43</v>
      </c>
      <c r="D66" s="84">
        <v>2</v>
      </c>
      <c r="E66" s="86">
        <f>MIN('12 Lanes Plaza '!E33,'06 Lanes Plaza'!E33,'16 Lanes Plaza'!E33)</f>
        <v>0</v>
      </c>
      <c r="F66" s="83">
        <f t="shared" si="4"/>
        <v>0</v>
      </c>
    </row>
    <row r="67" spans="2:6" x14ac:dyDescent="0.35">
      <c r="B67" s="195"/>
      <c r="C67" s="20" t="s">
        <v>44</v>
      </c>
      <c r="D67" s="84">
        <v>6</v>
      </c>
      <c r="E67" s="86">
        <f>MIN('12 Lanes Plaza '!E34,'06 Lanes Plaza'!E34,'16 Lanes Plaza'!E34)</f>
        <v>0</v>
      </c>
      <c r="F67" s="83">
        <f t="shared" si="4"/>
        <v>0</v>
      </c>
    </row>
    <row r="68" spans="2:6" ht="25.5" x14ac:dyDescent="0.35">
      <c r="B68" s="195"/>
      <c r="C68" s="20" t="s">
        <v>48</v>
      </c>
      <c r="D68" s="84">
        <v>2</v>
      </c>
      <c r="E68" s="86">
        <f>MIN('12 Lanes Plaza '!E40,'06 Lanes Plaza'!E40,'16 Lanes Plaza'!E40)</f>
        <v>0</v>
      </c>
      <c r="F68" s="83">
        <f t="shared" si="4"/>
        <v>0</v>
      </c>
    </row>
    <row r="69" spans="2:6" x14ac:dyDescent="0.35">
      <c r="B69" s="195"/>
      <c r="C69" s="20" t="s">
        <v>75</v>
      </c>
      <c r="D69" s="84">
        <v>4</v>
      </c>
      <c r="E69" s="86">
        <f>MIN('12 Lanes Plaza '!E35,'06 Lanes Plaza'!E35,'16 Lanes Plaza'!E35)</f>
        <v>0</v>
      </c>
      <c r="F69" s="83">
        <f t="shared" si="4"/>
        <v>0</v>
      </c>
    </row>
    <row r="70" spans="2:6" x14ac:dyDescent="0.35">
      <c r="B70" s="195"/>
      <c r="C70" s="20" t="s">
        <v>45</v>
      </c>
      <c r="D70" s="84">
        <v>1</v>
      </c>
      <c r="E70" s="86">
        <f>MIN('12 Lanes Plaza '!E36,'06 Lanes Plaza'!E36,'16 Lanes Plaza'!E36)</f>
        <v>0</v>
      </c>
      <c r="F70" s="83">
        <f t="shared" si="4"/>
        <v>0</v>
      </c>
    </row>
    <row r="71" spans="2:6" x14ac:dyDescent="0.35">
      <c r="B71" s="195"/>
      <c r="C71" s="88" t="s">
        <v>96</v>
      </c>
      <c r="D71" s="72">
        <v>1</v>
      </c>
      <c r="E71" s="86">
        <f>MIN('12 Lanes Plaza '!E27,'06 Lanes Plaza'!E27,'16 Lanes Plaza'!E27)</f>
        <v>0</v>
      </c>
      <c r="F71" s="83">
        <f t="shared" si="4"/>
        <v>0</v>
      </c>
    </row>
    <row r="72" spans="2:6" x14ac:dyDescent="0.35">
      <c r="B72" s="195"/>
      <c r="C72" s="88" t="s">
        <v>121</v>
      </c>
      <c r="D72" s="72">
        <v>2</v>
      </c>
      <c r="E72" s="86">
        <f>MIN('12 Lanes Plaza '!E22,'06 Lanes Plaza'!E22,'16 Lanes Plaza'!E22)</f>
        <v>0</v>
      </c>
      <c r="F72" s="83">
        <f t="shared" si="4"/>
        <v>0</v>
      </c>
    </row>
    <row r="73" spans="2:6" x14ac:dyDescent="0.35">
      <c r="B73" s="195"/>
      <c r="C73" s="88" t="s">
        <v>32</v>
      </c>
      <c r="D73" s="72">
        <v>1</v>
      </c>
      <c r="E73" s="86">
        <f>MIN('12 Lanes Plaza '!E23,'06 Lanes Plaza'!E23,'16 Lanes Plaza'!E23)</f>
        <v>0</v>
      </c>
      <c r="F73" s="83">
        <f t="shared" si="4"/>
        <v>0</v>
      </c>
    </row>
    <row r="74" spans="2:6" x14ac:dyDescent="0.35">
      <c r="B74" s="195"/>
      <c r="C74" s="88" t="s">
        <v>78</v>
      </c>
      <c r="D74" s="72">
        <v>1</v>
      </c>
      <c r="E74" s="86">
        <f>MIN('12 Lanes Plaza '!E39,'06 Lanes Plaza'!E39,'16 Lanes Plaza'!E39)</f>
        <v>0</v>
      </c>
      <c r="F74" s="83">
        <f t="shared" si="4"/>
        <v>0</v>
      </c>
    </row>
    <row r="75" spans="2:6" x14ac:dyDescent="0.35">
      <c r="B75" s="196"/>
      <c r="C75" s="88" t="s">
        <v>120</v>
      </c>
      <c r="D75" s="84">
        <v>1</v>
      </c>
      <c r="E75" s="86">
        <f>MIN('12 Lanes Plaza '!E26,'06 Lanes Plaza'!E26,'16 Lanes Plaza'!E26)</f>
        <v>0</v>
      </c>
      <c r="F75" s="83">
        <f t="shared" si="4"/>
        <v>0</v>
      </c>
    </row>
    <row r="76" spans="2:6" x14ac:dyDescent="0.4">
      <c r="B76" s="197" t="s">
        <v>113</v>
      </c>
      <c r="C76" s="197"/>
      <c r="D76" s="197"/>
      <c r="E76" s="197"/>
      <c r="F76" s="120">
        <f>SUM(F52:F75)</f>
        <v>0</v>
      </c>
    </row>
    <row r="77" spans="2:6" x14ac:dyDescent="0.35">
      <c r="B77" s="194" t="s">
        <v>104</v>
      </c>
      <c r="C77" s="78" t="s">
        <v>86</v>
      </c>
      <c r="D77" s="84">
        <v>3</v>
      </c>
      <c r="E77" s="124">
        <f>MIN('12 Lanes Plaza '!E9,'06 Lanes Plaza'!E9,'16 Lanes Plaza'!E9)</f>
        <v>0</v>
      </c>
      <c r="F77" s="83">
        <f t="shared" si="4"/>
        <v>0</v>
      </c>
    </row>
    <row r="78" spans="2:6" x14ac:dyDescent="0.35">
      <c r="B78" s="195"/>
      <c r="C78" s="80" t="s">
        <v>87</v>
      </c>
      <c r="D78" s="84">
        <v>8</v>
      </c>
      <c r="E78" s="124">
        <f>MIN('12 Lanes Plaza '!E10,'06 Lanes Plaza'!E10,'16 Lanes Plaza'!E10)</f>
        <v>0</v>
      </c>
      <c r="F78" s="83">
        <f t="shared" si="4"/>
        <v>0</v>
      </c>
    </row>
    <row r="79" spans="2:6" x14ac:dyDescent="0.35">
      <c r="B79" s="195"/>
      <c r="C79" s="78" t="s">
        <v>88</v>
      </c>
      <c r="D79" s="84">
        <v>4</v>
      </c>
      <c r="E79" s="124">
        <f>MIN('12 Lanes Plaza '!E12,'06 Lanes Plaza'!E12,'16 Lanes Plaza'!E12)</f>
        <v>0</v>
      </c>
      <c r="F79" s="83">
        <f t="shared" si="4"/>
        <v>0</v>
      </c>
    </row>
    <row r="80" spans="2:6" x14ac:dyDescent="0.35">
      <c r="B80" s="195"/>
      <c r="C80" s="88" t="s">
        <v>78</v>
      </c>
      <c r="D80" s="72">
        <v>1</v>
      </c>
      <c r="E80" s="124">
        <f>MIN('12 Lanes Plaza '!E39,'06 Lanes Plaza'!E39,'16 Lanes Plaza'!E39)</f>
        <v>0</v>
      </c>
      <c r="F80" s="83">
        <f t="shared" si="4"/>
        <v>0</v>
      </c>
    </row>
    <row r="81" spans="2:6" x14ac:dyDescent="0.35">
      <c r="B81" s="195"/>
      <c r="C81" s="88" t="s">
        <v>120</v>
      </c>
      <c r="D81" s="72">
        <v>1</v>
      </c>
      <c r="E81" s="124">
        <f>MIN('12 Lanes Plaza '!E26,'06 Lanes Plaza'!E26,'16 Lanes Plaza'!E26)</f>
        <v>0</v>
      </c>
      <c r="F81" s="83">
        <f t="shared" si="4"/>
        <v>0</v>
      </c>
    </row>
    <row r="82" spans="2:6" ht="25.5" x14ac:dyDescent="0.35">
      <c r="B82" s="196"/>
      <c r="C82" s="20" t="s">
        <v>47</v>
      </c>
      <c r="D82" s="84">
        <v>1</v>
      </c>
      <c r="E82" s="124">
        <f>MIN('12 Lanes Plaza '!E38,'06 Lanes Plaza'!E38,'16 Lanes Plaza'!E38)</f>
        <v>0</v>
      </c>
      <c r="F82" s="83">
        <f t="shared" si="4"/>
        <v>0</v>
      </c>
    </row>
    <row r="83" spans="2:6" x14ac:dyDescent="0.4">
      <c r="B83" s="197" t="s">
        <v>114</v>
      </c>
      <c r="C83" s="197"/>
      <c r="D83" s="197"/>
      <c r="E83" s="197"/>
      <c r="F83" s="120">
        <f>SUM(F77:F82)</f>
        <v>0</v>
      </c>
    </row>
    <row r="84" spans="2:6" ht="31.15" customHeight="1" x14ac:dyDescent="0.35">
      <c r="B84" s="198" t="s">
        <v>118</v>
      </c>
      <c r="C84" s="198"/>
      <c r="D84" s="198"/>
      <c r="E84" s="198"/>
      <c r="F84" s="123">
        <f>F51+F46+F39+F34+F12+F20+F76+F83</f>
        <v>0</v>
      </c>
    </row>
  </sheetData>
  <mergeCells count="18">
    <mergeCell ref="B46:E46"/>
    <mergeCell ref="B47:B50"/>
    <mergeCell ref="B2:F2"/>
    <mergeCell ref="B4:B11"/>
    <mergeCell ref="B77:B82"/>
    <mergeCell ref="B83:E83"/>
    <mergeCell ref="B84:E84"/>
    <mergeCell ref="B52:B75"/>
    <mergeCell ref="B76:E76"/>
    <mergeCell ref="B12:E12"/>
    <mergeCell ref="B13:B19"/>
    <mergeCell ref="B20:E20"/>
    <mergeCell ref="B34:E34"/>
    <mergeCell ref="B21:B33"/>
    <mergeCell ref="B51:E51"/>
    <mergeCell ref="B35:B38"/>
    <mergeCell ref="B39:E39"/>
    <mergeCell ref="B40:B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12 Lanes Plaza </vt:lpstr>
      <vt:lpstr>06 Lanes Plaza</vt:lpstr>
      <vt:lpstr>16 Lanes Plaza</vt:lpstr>
      <vt:lpstr>O&amp;M-Details of Not Available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Kumar</dc:creator>
  <cp:lastModifiedBy>Arghyajit Sanyal</cp:lastModifiedBy>
  <cp:lastPrinted>2024-09-30T10:19:21Z</cp:lastPrinted>
  <dcterms:created xsi:type="dcterms:W3CDTF">2024-04-25T06:25:22Z</dcterms:created>
  <dcterms:modified xsi:type="dcterms:W3CDTF">2025-11-13T09:00:51Z</dcterms:modified>
</cp:coreProperties>
</file>