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ETC\PF Project\Backup\RFP\SI Limited RFP\SI Limited RFP\Latest Empanelment\New\2025\11 fee plazas(06 N + 05 O)\"/>
    </mc:Choice>
  </mc:AlternateContent>
  <xr:revisionPtr revIDLastSave="0" documentId="13_ncr:1_{8839BB0F-D612-4E40-961D-A458571AC7E8}" xr6:coauthVersionLast="47" xr6:coauthVersionMax="47" xr10:uidLastSave="{00000000-0000-0000-0000-000000000000}"/>
  <bookViews>
    <workbookView xWindow="-98" yWindow="-98" windowWidth="21795" windowHeight="12975" tabRatio="939" xr2:uid="{1F8CD58F-5F78-4C92-B0C6-0E071CF35346}"/>
  </bookViews>
  <sheets>
    <sheet name="Summary" sheetId="6" r:id="rId1"/>
    <sheet name="05 Lanes Plaza" sheetId="24" r:id="rId2"/>
    <sheet name="06 Lanes Plaza" sheetId="11" r:id="rId3"/>
    <sheet name="10 Lanes Plaza" sheetId="23" r:id="rId4"/>
    <sheet name="12 Lanes Plaza " sheetId="22" r:id="rId5"/>
    <sheet name="18 Lanes Plaza" sheetId="19" r:id="rId6"/>
    <sheet name="O&amp;M-Details of Not Available" sheetId="20" r:id="rId7"/>
  </sheets>
  <definedNames>
    <definedName name="_xlnm._FilterDatabase" localSheetId="0" hidden="1">Summary!#REF!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20" l="1"/>
  <c r="F78" i="20" s="1"/>
  <c r="E77" i="20"/>
  <c r="F77" i="20" s="1"/>
  <c r="E76" i="20"/>
  <c r="F76" i="20" s="1"/>
  <c r="E75" i="20"/>
  <c r="F75" i="20" s="1"/>
  <c r="E74" i="20"/>
  <c r="F74" i="20" s="1"/>
  <c r="E73" i="20"/>
  <c r="F73" i="20" s="1"/>
  <c r="E72" i="20"/>
  <c r="F72" i="20" s="1"/>
  <c r="E71" i="20"/>
  <c r="F71" i="20" s="1"/>
  <c r="E70" i="20"/>
  <c r="F70" i="20" s="1"/>
  <c r="E69" i="20"/>
  <c r="F69" i="20" s="1"/>
  <c r="E68" i="20"/>
  <c r="F68" i="20" s="1"/>
  <c r="E67" i="20"/>
  <c r="F67" i="20" s="1"/>
  <c r="E66" i="20"/>
  <c r="F66" i="20" s="1"/>
  <c r="E65" i="20"/>
  <c r="F65" i="20" s="1"/>
  <c r="E64" i="20"/>
  <c r="F64" i="20" s="1"/>
  <c r="E63" i="20"/>
  <c r="F63" i="20" s="1"/>
  <c r="E62" i="20"/>
  <c r="E60" i="20"/>
  <c r="F60" i="20" s="1"/>
  <c r="E59" i="20"/>
  <c r="F59" i="20" s="1"/>
  <c r="E58" i="20"/>
  <c r="F58" i="20" s="1"/>
  <c r="E57" i="20"/>
  <c r="F57" i="20" s="1"/>
  <c r="E56" i="20"/>
  <c r="F56" i="20" s="1"/>
  <c r="E55" i="20"/>
  <c r="F55" i="20" s="1"/>
  <c r="E54" i="20"/>
  <c r="F54" i="20" s="1"/>
  <c r="E53" i="20"/>
  <c r="F53" i="20" s="1"/>
  <c r="E52" i="20"/>
  <c r="F52" i="20" s="1"/>
  <c r="E50" i="20"/>
  <c r="F50" i="20" s="1"/>
  <c r="E49" i="20"/>
  <c r="F49" i="20" s="1"/>
  <c r="E48" i="20"/>
  <c r="F48" i="20" s="1"/>
  <c r="E47" i="20"/>
  <c r="F47" i="20" s="1"/>
  <c r="E46" i="20"/>
  <c r="F46" i="20" s="1"/>
  <c r="E45" i="20"/>
  <c r="F45" i="20" s="1"/>
  <c r="E44" i="20"/>
  <c r="F44" i="20" s="1"/>
  <c r="E43" i="20"/>
  <c r="F43" i="20" s="1"/>
  <c r="E42" i="20"/>
  <c r="F42" i="20" s="1"/>
  <c r="E41" i="20"/>
  <c r="F41" i="20" s="1"/>
  <c r="E40" i="20"/>
  <c r="F40" i="20" s="1"/>
  <c r="E38" i="20"/>
  <c r="F38" i="20" s="1"/>
  <c r="E37" i="20"/>
  <c r="F37" i="20" s="1"/>
  <c r="E36" i="20"/>
  <c r="F36" i="20" s="1"/>
  <c r="E35" i="20"/>
  <c r="F35" i="20" s="1"/>
  <c r="E34" i="20"/>
  <c r="F34" i="20" s="1"/>
  <c r="E33" i="20"/>
  <c r="F33" i="20" s="1"/>
  <c r="E32" i="20"/>
  <c r="F32" i="20" s="1"/>
  <c r="E31" i="20"/>
  <c r="F31" i="20" s="1"/>
  <c r="E30" i="20"/>
  <c r="F30" i="20" s="1"/>
  <c r="E29" i="20"/>
  <c r="F29" i="20" s="1"/>
  <c r="E28" i="20"/>
  <c r="F28" i="20" s="1"/>
  <c r="E27" i="20"/>
  <c r="F27" i="20" s="1"/>
  <c r="E26" i="20"/>
  <c r="F26" i="20" s="1"/>
  <c r="E25" i="20"/>
  <c r="F25" i="20" s="1"/>
  <c r="E24" i="20"/>
  <c r="F24" i="20" s="1"/>
  <c r="E23" i="20"/>
  <c r="F23" i="20" s="1"/>
  <c r="E21" i="20"/>
  <c r="F21" i="20" s="1"/>
  <c r="E20" i="20"/>
  <c r="F20" i="20" s="1"/>
  <c r="E19" i="20"/>
  <c r="F19" i="20" s="1"/>
  <c r="E18" i="20"/>
  <c r="F18" i="20" s="1"/>
  <c r="E17" i="20"/>
  <c r="F17" i="20" s="1"/>
  <c r="E16" i="20"/>
  <c r="F16" i="20" s="1"/>
  <c r="E15" i="20"/>
  <c r="F15" i="20" s="1"/>
  <c r="E14" i="20"/>
  <c r="E13" i="20"/>
  <c r="F13" i="20" s="1"/>
  <c r="E12" i="20"/>
  <c r="F12" i="20" s="1"/>
  <c r="E11" i="20"/>
  <c r="F11" i="20" s="1"/>
  <c r="E10" i="20"/>
  <c r="F10" i="20" s="1"/>
  <c r="E9" i="20"/>
  <c r="F9" i="20" s="1"/>
  <c r="E8" i="20"/>
  <c r="F8" i="20" s="1"/>
  <c r="E7" i="20"/>
  <c r="F7" i="20" s="1"/>
  <c r="E6" i="20"/>
  <c r="F6" i="20" s="1"/>
  <c r="E5" i="20"/>
  <c r="F5" i="20" s="1"/>
  <c r="E4" i="20"/>
  <c r="F4" i="20" s="1"/>
  <c r="F45" i="24"/>
  <c r="F46" i="24" s="1"/>
  <c r="G7" i="6" s="1"/>
  <c r="F40" i="24"/>
  <c r="F39" i="24"/>
  <c r="F38" i="24"/>
  <c r="F37" i="24"/>
  <c r="F36" i="24"/>
  <c r="D35" i="24"/>
  <c r="F35" i="24" s="1"/>
  <c r="D34" i="24"/>
  <c r="F34" i="24" s="1"/>
  <c r="D33" i="24"/>
  <c r="F33" i="24" s="1"/>
  <c r="D32" i="24"/>
  <c r="F32" i="24" s="1"/>
  <c r="D31" i="24"/>
  <c r="F31" i="24" s="1"/>
  <c r="D30" i="24"/>
  <c r="F30" i="24" s="1"/>
  <c r="F28" i="24"/>
  <c r="F27" i="24"/>
  <c r="F26" i="24"/>
  <c r="F25" i="24"/>
  <c r="F24" i="24"/>
  <c r="F23" i="24"/>
  <c r="F22" i="24"/>
  <c r="F21" i="24"/>
  <c r="D20" i="24"/>
  <c r="F20" i="24" s="1"/>
  <c r="F19" i="24"/>
  <c r="D18" i="24"/>
  <c r="F18" i="24" s="1"/>
  <c r="D17" i="24"/>
  <c r="F17" i="24" s="1"/>
  <c r="D16" i="24"/>
  <c r="F16" i="24" s="1"/>
  <c r="D15" i="24"/>
  <c r="F15" i="24" s="1"/>
  <c r="D14" i="24"/>
  <c r="F14" i="24" s="1"/>
  <c r="F13" i="24"/>
  <c r="D13" i="24"/>
  <c r="D12" i="24"/>
  <c r="F12" i="24" s="1"/>
  <c r="D11" i="24"/>
  <c r="F11" i="24" s="1"/>
  <c r="D10" i="24"/>
  <c r="F10" i="24" s="1"/>
  <c r="D9" i="24"/>
  <c r="F9" i="24" s="1"/>
  <c r="D8" i="24"/>
  <c r="F8" i="24" s="1"/>
  <c r="D7" i="24"/>
  <c r="F7" i="24" s="1"/>
  <c r="F17" i="6"/>
  <c r="F18" i="6"/>
  <c r="F19" i="6"/>
  <c r="F20" i="6"/>
  <c r="F45" i="22"/>
  <c r="F46" i="22"/>
  <c r="G10" i="6" s="1"/>
  <c r="F40" i="22"/>
  <c r="F39" i="22"/>
  <c r="F38" i="22"/>
  <c r="F37" i="22"/>
  <c r="F36" i="22"/>
  <c r="D35" i="22"/>
  <c r="F35" i="22"/>
  <c r="D34" i="22"/>
  <c r="F34" i="22"/>
  <c r="D33" i="22"/>
  <c r="F33" i="22"/>
  <c r="D32" i="22"/>
  <c r="F32" i="22"/>
  <c r="D31" i="22"/>
  <c r="F31" i="22"/>
  <c r="D30" i="22"/>
  <c r="F30" i="22"/>
  <c r="F28" i="22"/>
  <c r="F27" i="22"/>
  <c r="F26" i="22"/>
  <c r="F25" i="22"/>
  <c r="F24" i="22"/>
  <c r="F23" i="22"/>
  <c r="F22" i="22"/>
  <c r="F21" i="22"/>
  <c r="D20" i="22"/>
  <c r="F20" i="22"/>
  <c r="F19" i="22"/>
  <c r="D18" i="22"/>
  <c r="F18" i="22"/>
  <c r="D17" i="22"/>
  <c r="F17" i="22"/>
  <c r="D16" i="22"/>
  <c r="F16" i="22"/>
  <c r="D15" i="22"/>
  <c r="F15" i="22"/>
  <c r="D14" i="22"/>
  <c r="F14" i="22"/>
  <c r="D13" i="22"/>
  <c r="F13" i="22"/>
  <c r="D12" i="22"/>
  <c r="F12" i="22"/>
  <c r="D11" i="22"/>
  <c r="F11" i="22"/>
  <c r="D10" i="22"/>
  <c r="F10" i="22"/>
  <c r="D9" i="22"/>
  <c r="F9" i="22"/>
  <c r="D8" i="22"/>
  <c r="F8" i="22"/>
  <c r="D7" i="22"/>
  <c r="F7" i="22"/>
  <c r="F45" i="23"/>
  <c r="F46" i="23" s="1"/>
  <c r="G9" i="6" s="1"/>
  <c r="F40" i="23"/>
  <c r="F39" i="23"/>
  <c r="F38" i="23"/>
  <c r="F37" i="23"/>
  <c r="F36" i="23"/>
  <c r="D35" i="23"/>
  <c r="F35" i="23"/>
  <c r="D34" i="23"/>
  <c r="F34" i="23"/>
  <c r="D33" i="23"/>
  <c r="F33" i="23"/>
  <c r="D32" i="23"/>
  <c r="F32" i="23"/>
  <c r="D31" i="23"/>
  <c r="F31" i="23"/>
  <c r="D30" i="23"/>
  <c r="F30" i="23"/>
  <c r="F28" i="23"/>
  <c r="F27" i="23"/>
  <c r="F26" i="23"/>
  <c r="F25" i="23"/>
  <c r="F24" i="23"/>
  <c r="F23" i="23"/>
  <c r="F22" i="23"/>
  <c r="F21" i="23"/>
  <c r="D20" i="23"/>
  <c r="F20" i="23"/>
  <c r="F19" i="23"/>
  <c r="D18" i="23"/>
  <c r="F18" i="23"/>
  <c r="D17" i="23"/>
  <c r="F17" i="23"/>
  <c r="D16" i="23"/>
  <c r="F16" i="23"/>
  <c r="D15" i="23"/>
  <c r="F15" i="23"/>
  <c r="D14" i="23"/>
  <c r="F14" i="23"/>
  <c r="D13" i="23"/>
  <c r="F13" i="23"/>
  <c r="D12" i="23"/>
  <c r="F12" i="23"/>
  <c r="D11" i="23"/>
  <c r="F11" i="23"/>
  <c r="D10" i="23"/>
  <c r="F10" i="23"/>
  <c r="D9" i="23"/>
  <c r="F9" i="23"/>
  <c r="D8" i="23"/>
  <c r="F8" i="23"/>
  <c r="D7" i="23"/>
  <c r="F7" i="23"/>
  <c r="F45" i="19"/>
  <c r="F46" i="19" s="1"/>
  <c r="F40" i="19"/>
  <c r="F39" i="19"/>
  <c r="F38" i="19"/>
  <c r="F37" i="19"/>
  <c r="F36" i="19"/>
  <c r="D35" i="19"/>
  <c r="F35" i="19"/>
  <c r="D34" i="19"/>
  <c r="F34" i="19"/>
  <c r="D33" i="19"/>
  <c r="F33" i="19"/>
  <c r="D32" i="19"/>
  <c r="F32" i="19"/>
  <c r="D31" i="19"/>
  <c r="F31" i="19"/>
  <c r="D30" i="19"/>
  <c r="F30" i="19"/>
  <c r="F28" i="19"/>
  <c r="F27" i="19"/>
  <c r="F26" i="19"/>
  <c r="F25" i="19"/>
  <c r="F24" i="19"/>
  <c r="F23" i="19"/>
  <c r="F22" i="19"/>
  <c r="F21" i="19"/>
  <c r="D20" i="19"/>
  <c r="F20" i="19"/>
  <c r="F19" i="19"/>
  <c r="D18" i="19"/>
  <c r="F18" i="19"/>
  <c r="D17" i="19"/>
  <c r="F17" i="19"/>
  <c r="D16" i="19"/>
  <c r="F16" i="19"/>
  <c r="D15" i="19"/>
  <c r="F15" i="19"/>
  <c r="D14" i="19"/>
  <c r="F14" i="19"/>
  <c r="D13" i="19"/>
  <c r="F13" i="19"/>
  <c r="D12" i="19"/>
  <c r="F12" i="19"/>
  <c r="D11" i="19"/>
  <c r="F11" i="19"/>
  <c r="D10" i="19"/>
  <c r="F10" i="19"/>
  <c r="D9" i="19"/>
  <c r="F9" i="19"/>
  <c r="D8" i="19"/>
  <c r="F8" i="19"/>
  <c r="D7" i="19"/>
  <c r="F7" i="19"/>
  <c r="F16" i="6"/>
  <c r="F45" i="11"/>
  <c r="F46" i="11" s="1"/>
  <c r="G8" i="6" s="1"/>
  <c r="F40" i="11"/>
  <c r="F39" i="11"/>
  <c r="F38" i="11"/>
  <c r="F37" i="11"/>
  <c r="F36" i="11"/>
  <c r="D35" i="11"/>
  <c r="F35" i="11"/>
  <c r="D34" i="11"/>
  <c r="F34" i="11"/>
  <c r="D33" i="11"/>
  <c r="F33" i="11"/>
  <c r="D32" i="11"/>
  <c r="F32" i="11"/>
  <c r="D31" i="11"/>
  <c r="F31" i="11"/>
  <c r="D30" i="11"/>
  <c r="F30" i="11"/>
  <c r="F28" i="11"/>
  <c r="F27" i="11"/>
  <c r="F26" i="11"/>
  <c r="F25" i="11"/>
  <c r="F24" i="11"/>
  <c r="F23" i="11"/>
  <c r="F22" i="11"/>
  <c r="F21" i="11"/>
  <c r="D20" i="11"/>
  <c r="F20" i="11"/>
  <c r="F19" i="11"/>
  <c r="D18" i="11"/>
  <c r="F18" i="11"/>
  <c r="D17" i="11"/>
  <c r="F17" i="11"/>
  <c r="D16" i="11"/>
  <c r="F16" i="11"/>
  <c r="D15" i="11"/>
  <c r="F15" i="11"/>
  <c r="D14" i="11"/>
  <c r="F14" i="11"/>
  <c r="D13" i="11"/>
  <c r="F13" i="11"/>
  <c r="D12" i="11"/>
  <c r="F12" i="11"/>
  <c r="D11" i="11"/>
  <c r="F11" i="11"/>
  <c r="D10" i="11"/>
  <c r="F10" i="11"/>
  <c r="D9" i="11"/>
  <c r="F9" i="11"/>
  <c r="D8" i="11"/>
  <c r="F8" i="11"/>
  <c r="D7" i="11"/>
  <c r="F7" i="11"/>
  <c r="F41" i="24" l="1"/>
  <c r="F7" i="6" s="1"/>
  <c r="H7" i="6" s="1"/>
  <c r="H13" i="6" s="1"/>
  <c r="G12" i="6"/>
  <c r="G11" i="6"/>
  <c r="F41" i="19"/>
  <c r="F11" i="6" s="1"/>
  <c r="F41" i="22"/>
  <c r="F48" i="22" s="1"/>
  <c r="F41" i="23"/>
  <c r="F48" i="23" s="1"/>
  <c r="F61" i="20"/>
  <c r="G19" i="6" s="1"/>
  <c r="H19" i="6" s="1"/>
  <c r="F39" i="20"/>
  <c r="G17" i="6" s="1"/>
  <c r="H17" i="6" s="1"/>
  <c r="F41" i="11"/>
  <c r="F48" i="11" s="1"/>
  <c r="F62" i="20"/>
  <c r="F79" i="20" s="1"/>
  <c r="F51" i="20"/>
  <c r="G18" i="6" s="1"/>
  <c r="H18" i="6" s="1"/>
  <c r="F14" i="20"/>
  <c r="F22" i="20" s="1"/>
  <c r="G16" i="6" s="1"/>
  <c r="H16" i="6" s="1"/>
  <c r="H11" i="6" l="1"/>
  <c r="F10" i="6"/>
  <c r="H10" i="6" s="1"/>
  <c r="F48" i="24"/>
  <c r="G20" i="6"/>
  <c r="H20" i="6" s="1"/>
  <c r="H21" i="6" s="1"/>
  <c r="F80" i="20"/>
  <c r="F12" i="6"/>
  <c r="H12" i="6" s="1"/>
  <c r="F48" i="19"/>
  <c r="F9" i="6"/>
  <c r="H9" i="6" s="1"/>
  <c r="F8" i="6"/>
  <c r="H8" i="6" s="1"/>
  <c r="H22" i="6" l="1"/>
</calcChain>
</file>

<file path=xl/sharedStrings.xml><?xml version="1.0" encoding="utf-8"?>
<sst xmlns="http://schemas.openxmlformats.org/spreadsheetml/2006/main" count="586" uniqueCount="126">
  <si>
    <t>Name of the Bidder:</t>
  </si>
  <si>
    <t xml:space="preserve">Sl. No. </t>
  </si>
  <si>
    <t>Instructions:</t>
  </si>
  <si>
    <t>Number of Lanes at Toll Plaza:</t>
  </si>
  <si>
    <t>Part I - System Supply, Installation, Integration and Commissioning</t>
  </si>
  <si>
    <t>Sl. no</t>
  </si>
  <si>
    <t>Item</t>
  </si>
  <si>
    <t>Unit</t>
  </si>
  <si>
    <t xml:space="preserve">Quantity </t>
  </si>
  <si>
    <t>Unit Rate (Rs.)</t>
  </si>
  <si>
    <t>Amount (Rs.)</t>
  </si>
  <si>
    <t>A</t>
  </si>
  <si>
    <t>Integral Components (Lane level &amp; Plaza Level )</t>
  </si>
  <si>
    <t>RFID ETC transceiver near Pay-axis - mounted on canopy (1 per lane)</t>
  </si>
  <si>
    <t>No</t>
  </si>
  <si>
    <t>Electronics Enclosure - (1 per lane)</t>
  </si>
  <si>
    <t>Lane Controller with Industrial PC - (1 per lane)</t>
  </si>
  <si>
    <t>AVC including sensors &amp; Controller(1 per lane)</t>
  </si>
  <si>
    <t>Set</t>
  </si>
  <si>
    <t>User Fare Display with mounting pole - (1 per lane)</t>
  </si>
  <si>
    <t>Automatic Barrier Gate - (1 per lane)</t>
  </si>
  <si>
    <t>Overhead Lane Status light (OHLS) - (1 per lane)</t>
  </si>
  <si>
    <t>Traffic light with mounting pole - (1 per lane)</t>
  </si>
  <si>
    <t>Loop with detector - (2 per lane)</t>
  </si>
  <si>
    <t>Lane Monitoring Camera/Incident Capture Camera with mounting pole - (1 per lane)</t>
  </si>
  <si>
    <t>Automatic Number Plate Recognition Camera with mounting pole (1 per lane)</t>
  </si>
  <si>
    <t>Customized industrial grade keyboard - (1 per lane)</t>
  </si>
  <si>
    <t>Cabling/Networking/Installation/Commissioning (Lump sum)</t>
  </si>
  <si>
    <t>LS</t>
  </si>
  <si>
    <t>Software – Lane Level - (1 per lane)</t>
  </si>
  <si>
    <t xml:space="preserve">ETC Server (01 per Plaza) </t>
  </si>
  <si>
    <t>Workstations for MIS, Cashup, Audit &amp; LSDU (Lane status display unit in control room)</t>
  </si>
  <si>
    <t>24 Port Network switch (Layer 3)</t>
  </si>
  <si>
    <t>Software – Plaza level</t>
  </si>
  <si>
    <t>Job</t>
  </si>
  <si>
    <t>Facility</t>
  </si>
  <si>
    <t>Servo stablizer (60 KVA - 03 phase)</t>
  </si>
  <si>
    <t>Network Video Recorder (NVR) for CCTV recording with adequate storage upto min. 30 days (for Booth Cameras, Plaza Building Cameras, Lane Monitoring Camera and PTZ Cameras)</t>
  </si>
  <si>
    <t xml:space="preserve">B </t>
  </si>
  <si>
    <t>Other components (Lane level &amp; Plaza Level)</t>
  </si>
  <si>
    <t>TFT Monitor - (1 per lane)</t>
  </si>
  <si>
    <t>Thermal Receipt Printer - (1 per lane)</t>
  </si>
  <si>
    <t>Violation light &amp; Alarm (on existing pole) and Foot switch in booth - (1 per lane)</t>
  </si>
  <si>
    <t>Booth CCTV camera with voice recording - (1 per lane)</t>
  </si>
  <si>
    <t>Intercom Slave unit in booth - (1 per lane)</t>
  </si>
  <si>
    <t>Intercom Master unit - (1 per plaza)</t>
  </si>
  <si>
    <t>Firewall Hardware</t>
  </si>
  <si>
    <t>PTZ Camera Including P2P RF connection &amp; other allied equipment as specified in the RFP</t>
  </si>
  <si>
    <t>CCTV cameras for Plaza building surveillance (server room, control room, cash room, admin)</t>
  </si>
  <si>
    <t xml:space="preserve"> Total CAPEX Price (A)</t>
  </si>
  <si>
    <t>Part II– Operation &amp; Maintenance (3 years)</t>
  </si>
  <si>
    <t>Quarterly O&amp;M charges</t>
  </si>
  <si>
    <t>Quarter</t>
  </si>
  <si>
    <t xml:space="preserve"> Total O&amp;M Price (B)</t>
  </si>
  <si>
    <t xml:space="preserve">Total Price for Toll Plaza (A + B) in Rs. </t>
  </si>
  <si>
    <t xml:space="preserve">Summary of Price Schedule </t>
  </si>
  <si>
    <t>Total No of Lanes</t>
  </si>
  <si>
    <t xml:space="preserve">Toll Plaza </t>
  </si>
  <si>
    <t xml:space="preserve">Broadband/Dedicated Internet Lease Line ( 02 Static IP per connection) with minimum bandwidth equivalent to 02 Mbps per lane for CCH connectivity </t>
  </si>
  <si>
    <t>Price Schedule for Implementation &amp; O&amp;M Services of ETC system</t>
  </si>
  <si>
    <t>2. Bidders are required to fill only those cells highlighted in Yellow in this sheet and other sheets</t>
  </si>
  <si>
    <t>3. Other than yellow color cells, remaining Cells are formula based, hence bidder need not enter anything in these cells</t>
  </si>
  <si>
    <t>4. The Bidder shall give the price for all items mentioned in this Price Schedule, inclusive of all levies &amp; taxes like excise duty, custom duty, packing, forwarding, freight and insurance, Octroi/Entry taxes and other applicable taxes, but exclusive of GST.</t>
  </si>
  <si>
    <t>Total Salvage Value of Old ETC Equipment (C)</t>
  </si>
  <si>
    <t xml:space="preserve"> Total CAPEX Price (A) </t>
  </si>
  <si>
    <t xml:space="preserve"> Total O&amp;M Price (B) </t>
  </si>
  <si>
    <t>Price for System Supply, Integration and Commissioning and O &amp; M charges for 3 years (in Rs.) (D)=(A+B)-C</t>
  </si>
  <si>
    <t>1. L1 shall be based on the amount quoted as Total Bid Price in this sheet which is the total price quoted for all toll plazas under the scope of this RFP.</t>
  </si>
  <si>
    <t>Total (A)</t>
  </si>
  <si>
    <t>Toll Plaza Name</t>
  </si>
  <si>
    <t>No of Lanes</t>
  </si>
  <si>
    <t>Quarterly Price for ETC System Maintenance per Lane (in Rs.)</t>
  </si>
  <si>
    <t>Price for ETC System Maintenance per plaza  for 03 Years (12 Quarters) (in Rs.)  (A)</t>
  </si>
  <si>
    <t>Total Price
(C)= A+B</t>
  </si>
  <si>
    <t>Total (B)</t>
  </si>
  <si>
    <t>Lane Level UPS incl. Batteries - (1 per lane)</t>
  </si>
  <si>
    <t>UPS system incl. Batteries as required for complete ETC system</t>
  </si>
  <si>
    <t>Note- Bidders are required to fill only those cells highlighted in Yellow in this sheet and other sheets</t>
  </si>
  <si>
    <t>Total Bid Price (A+B) (Excl. GST)</t>
  </si>
  <si>
    <t>Geo-fenced smart attendance system with timing and face recognition</t>
  </si>
  <si>
    <t>Details of Not Available Equipment (For fee plazas to provide O&amp;M services of existing ETC system)</t>
  </si>
  <si>
    <t>Plaza Name</t>
  </si>
  <si>
    <t>Equipment Name</t>
  </si>
  <si>
    <t>Qty</t>
  </si>
  <si>
    <t>Amount for Not Available Equipment as per sheet "Details of Not Available" (in Rs.) (B)</t>
  </si>
  <si>
    <t xml:space="preserve">Price Schedule for providing O&amp;M Services of existing ETC system	</t>
  </si>
  <si>
    <t>Thirpali Badi</t>
  </si>
  <si>
    <t>RFID ETC transceiver near Pay-axis – (mounted on canopy/Pole as per site feasibility)</t>
  </si>
  <si>
    <t>Lane Controller with Industrial PC</t>
  </si>
  <si>
    <t>AVC including sensors &amp; Controller</t>
  </si>
  <si>
    <t>User Fare Display with mounting pole</t>
  </si>
  <si>
    <t>Automatic Barrier Gate</t>
  </si>
  <si>
    <t>Overhead Lane Status light (OHLS)</t>
  </si>
  <si>
    <t>Traffic light with mounting pole</t>
  </si>
  <si>
    <t>Loop with detector</t>
  </si>
  <si>
    <t>Incident Capture Camera/Lane Monitoring Camera with mounting pole</t>
  </si>
  <si>
    <t>License Plate Image Capture Camera with mounting poles</t>
  </si>
  <si>
    <t>TFT Monitor</t>
  </si>
  <si>
    <t>Customized industrial grade keyboard</t>
  </si>
  <si>
    <t>Thermal Receipt Printer</t>
  </si>
  <si>
    <t>Violation light &amp; Alarm (on existing pole) and Foot switch in booth</t>
  </si>
  <si>
    <t>Intercom Slave unit in booth</t>
  </si>
  <si>
    <t xml:space="preserve">01 KVA Online UPS including Batteries </t>
  </si>
  <si>
    <t>UPS system as required for complete ETC system (10 KVA or above) including Batteries</t>
  </si>
  <si>
    <t>Master Intercom System</t>
  </si>
  <si>
    <t>Servo Stabilizer (60 KVA -03 phase)</t>
  </si>
  <si>
    <t>PTZ Camera</t>
  </si>
  <si>
    <t>Geo-fenced Smart Attendance System with Timing and Face Recognition</t>
  </si>
  <si>
    <t>Bisalwas</t>
  </si>
  <si>
    <t>Morwala</t>
  </si>
  <si>
    <t>Daulatpura</t>
  </si>
  <si>
    <t>Booth CCTV camera with voice recording</t>
  </si>
  <si>
    <t>Vishankheda</t>
  </si>
  <si>
    <t xml:space="preserve">Kothagudem </t>
  </si>
  <si>
    <t>Gaddur</t>
  </si>
  <si>
    <t xml:space="preserve">Chhoti Villor </t>
  </si>
  <si>
    <t>Panikauri</t>
  </si>
  <si>
    <t>Husludanga</t>
  </si>
  <si>
    <t xml:space="preserve">Bisalwas </t>
  </si>
  <si>
    <t xml:space="preserve">Daulatpura </t>
  </si>
  <si>
    <t xml:space="preserve">Vishankheda </t>
  </si>
  <si>
    <t>Total(C)</t>
  </si>
  <si>
    <t>Total(D)</t>
  </si>
  <si>
    <t>Total (A+B+C+D)</t>
  </si>
  <si>
    <t xml:space="preserve">Madukkarai </t>
  </si>
  <si>
    <t>Limited RFP - Selection of System Integrator to implement &amp; provide O&amp;M Services of ETC System at Toll Plazas on National Highways                                                                                                              
 Tender No. Tender No. IHMCL/LTE-RFP/ ETC-Imp-O&amp;M/2025/9,  Date - 12.09.2025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</si>
</sst>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₹&quot;\ #,##0.00"/>
    <numFmt numFmtId="165" formatCode="&quot;₹&quot;\ #,##0"/>
    <numFmt numFmtId="166" formatCode="_ * #,##0_ ;_ * \-#,##0_ ;_ * &quot;-&quot;??_ ;_ @_ 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43" fontId="3" fillId="0" borderId="0" xfId="1" applyFont="1" applyAlignment="1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3" fontId="3" fillId="3" borderId="1" xfId="2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2" borderId="0" xfId="0" applyFill="1" applyAlignment="1">
      <alignment vertical="center"/>
    </xf>
    <xf numFmtId="43" fontId="3" fillId="2" borderId="7" xfId="2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43" fontId="8" fillId="2" borderId="9" xfId="2" applyFont="1" applyFill="1" applyBorder="1" applyAlignment="1">
      <alignment vertical="center"/>
    </xf>
    <xf numFmtId="43" fontId="8" fillId="2" borderId="10" xfId="2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1" xfId="2" applyFont="1" applyFill="1" applyBorder="1" applyAlignment="1">
      <alignment horizontal="center" vertical="center"/>
    </xf>
    <xf numFmtId="43" fontId="8" fillId="2" borderId="7" xfId="2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3" fontId="8" fillId="2" borderId="2" xfId="2" applyFont="1" applyFill="1" applyBorder="1" applyAlignment="1">
      <alignment horizontal="center" vertical="center"/>
    </xf>
    <xf numFmtId="43" fontId="8" fillId="2" borderId="11" xfId="2" applyFont="1" applyFill="1" applyBorder="1" applyAlignment="1">
      <alignment horizontal="center" vertical="center"/>
    </xf>
    <xf numFmtId="0" fontId="0" fillId="2" borderId="0" xfId="0" applyFill="1"/>
    <xf numFmtId="0" fontId="4" fillId="2" borderId="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3" fontId="3" fillId="2" borderId="0" xfId="2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justify" vertical="center"/>
    </xf>
    <xf numFmtId="43" fontId="4" fillId="2" borderId="0" xfId="2" applyFont="1" applyFill="1" applyBorder="1" applyAlignment="1">
      <alignment vertical="center"/>
    </xf>
    <xf numFmtId="43" fontId="3" fillId="2" borderId="0" xfId="2" applyFont="1" applyFill="1" applyBorder="1" applyAlignment="1">
      <alignment vertical="center"/>
    </xf>
    <xf numFmtId="43" fontId="3" fillId="2" borderId="0" xfId="1" applyFont="1" applyFill="1" applyAlignment="1"/>
    <xf numFmtId="43" fontId="10" fillId="2" borderId="5" xfId="2" applyFont="1" applyFill="1" applyBorder="1" applyAlignment="1">
      <alignment vertical="center"/>
    </xf>
    <xf numFmtId="43" fontId="4" fillId="2" borderId="12" xfId="2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3" borderId="7" xfId="0" applyFont="1" applyFill="1" applyBorder="1"/>
    <xf numFmtId="0" fontId="8" fillId="4" borderId="2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3" borderId="0" xfId="0" applyFont="1" applyFill="1"/>
    <xf numFmtId="165" fontId="6" fillId="0" borderId="30" xfId="0" applyNumberFormat="1" applyFont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65" fontId="8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4" fontId="6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>
      <alignment vertical="center" wrapText="1"/>
    </xf>
    <xf numFmtId="165" fontId="8" fillId="2" borderId="4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43" fontId="5" fillId="0" borderId="1" xfId="0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wrapText="1"/>
    </xf>
    <xf numFmtId="43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center" wrapText="1"/>
    </xf>
    <xf numFmtId="43" fontId="4" fillId="0" borderId="1" xfId="0" applyNumberFormat="1" applyFont="1" applyBorder="1" applyAlignment="1">
      <alignment wrapText="1"/>
    </xf>
    <xf numFmtId="0" fontId="6" fillId="0" borderId="3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43" fontId="4" fillId="2" borderId="21" xfId="2" applyFont="1" applyFill="1" applyBorder="1" applyAlignment="1">
      <alignment horizontal="center" vertical="center"/>
    </xf>
    <xf numFmtId="43" fontId="4" fillId="2" borderId="22" xfId="2" applyFont="1" applyFill="1" applyBorder="1" applyAlignment="1">
      <alignment horizontal="center" vertical="center"/>
    </xf>
    <xf numFmtId="43" fontId="4" fillId="2" borderId="23" xfId="2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7">
    <cellStyle name="Comma" xfId="1" builtinId="3"/>
    <cellStyle name="Comma 2" xfId="2" xr:uid="{F0D474B1-DAA5-4E2C-AB62-6DC30613E95E}"/>
    <cellStyle name="Comma 2 2" xfId="3" xr:uid="{43193959-6AC0-4D60-B309-543865205916}"/>
    <cellStyle name="Comma 2 3" xfId="4" xr:uid="{0B73520C-C397-4ABB-AE1F-1BAE5FF96D26}"/>
    <cellStyle name="Comma 3" xfId="5" xr:uid="{F4D7B39A-500F-437D-BD4D-2B82776C9242}"/>
    <cellStyle name="Comma 4" xfId="6" xr:uid="{D2A1B621-C11A-47E4-91F0-9E4B3CB3B3C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9A65-D8D4-4888-AE29-14CC1A90BABC}">
  <sheetPr>
    <pageSetUpPr fitToPage="1"/>
  </sheetPr>
  <dimension ref="B1:H28"/>
  <sheetViews>
    <sheetView tabSelected="1" topLeftCell="A3" workbookViewId="0">
      <selection activeCell="E7" sqref="E7"/>
    </sheetView>
  </sheetViews>
  <sheetFormatPr defaultColWidth="6.46484375" defaultRowHeight="13.5" x14ac:dyDescent="0.35"/>
  <cols>
    <col min="1" max="1" width="1.796875" style="4" customWidth="1"/>
    <col min="2" max="2" width="6.46484375" style="11" customWidth="1"/>
    <col min="3" max="3" width="20.9296875" style="4" customWidth="1"/>
    <col min="4" max="4" width="11" style="5" customWidth="1"/>
    <col min="5" max="5" width="17.46484375" style="5" customWidth="1"/>
    <col min="6" max="6" width="15.796875" style="4" customWidth="1"/>
    <col min="7" max="7" width="15.73046875" style="4" customWidth="1"/>
    <col min="8" max="8" width="23.53125" style="4" customWidth="1"/>
    <col min="9" max="252" width="9.19921875" style="4" customWidth="1"/>
    <col min="253" max="253" width="1.796875" style="4" customWidth="1"/>
    <col min="254" max="16384" width="6.46484375" style="4"/>
  </cols>
  <sheetData>
    <row r="1" spans="2:8" ht="14.25" customHeight="1" x14ac:dyDescent="0.35">
      <c r="B1" s="110" t="s">
        <v>125</v>
      </c>
      <c r="C1" s="110"/>
      <c r="D1" s="110"/>
      <c r="E1" s="110"/>
      <c r="F1" s="110"/>
      <c r="G1" s="110"/>
      <c r="H1" s="110"/>
    </row>
    <row r="2" spans="2:8" ht="37.5" customHeight="1" x14ac:dyDescent="0.35">
      <c r="B2" s="110"/>
      <c r="C2" s="110"/>
      <c r="D2" s="110"/>
      <c r="E2" s="110"/>
      <c r="F2" s="110"/>
      <c r="G2" s="110"/>
      <c r="H2" s="110"/>
    </row>
    <row r="3" spans="2:8" ht="17.649999999999999" x14ac:dyDescent="0.35">
      <c r="B3" s="113" t="s">
        <v>55</v>
      </c>
      <c r="C3" s="113"/>
      <c r="D3" s="113"/>
      <c r="E3" s="113"/>
      <c r="F3" s="113"/>
      <c r="G3" s="113"/>
      <c r="H3" s="113"/>
    </row>
    <row r="4" spans="2:8" ht="20.55" customHeight="1" thickBot="1" x14ac:dyDescent="0.4">
      <c r="B4" s="111" t="s">
        <v>0</v>
      </c>
      <c r="C4" s="112"/>
      <c r="D4" s="114"/>
      <c r="E4" s="115"/>
      <c r="F4" s="115"/>
      <c r="G4" s="115"/>
      <c r="H4" s="116"/>
    </row>
    <row r="5" spans="2:8" ht="14.25" customHeight="1" x14ac:dyDescent="0.35">
      <c r="B5" s="117" t="s">
        <v>59</v>
      </c>
      <c r="C5" s="118"/>
      <c r="D5" s="118"/>
      <c r="E5" s="118"/>
      <c r="F5" s="118"/>
      <c r="G5" s="118"/>
      <c r="H5" s="119"/>
    </row>
    <row r="6" spans="2:8" s="7" customFormat="1" ht="69.400000000000006" x14ac:dyDescent="0.45">
      <c r="B6" s="8" t="s">
        <v>1</v>
      </c>
      <c r="C6" s="6" t="s">
        <v>57</v>
      </c>
      <c r="D6" s="8" t="s">
        <v>56</v>
      </c>
      <c r="E6" s="8" t="s">
        <v>63</v>
      </c>
      <c r="F6" s="8" t="s">
        <v>64</v>
      </c>
      <c r="G6" s="8" t="s">
        <v>65</v>
      </c>
      <c r="H6" s="84" t="s">
        <v>66</v>
      </c>
    </row>
    <row r="7" spans="2:8" s="7" customFormat="1" ht="13.9" x14ac:dyDescent="0.45">
      <c r="B7" s="85">
        <v>1</v>
      </c>
      <c r="C7" s="78" t="s">
        <v>124</v>
      </c>
      <c r="D7" s="78">
        <v>5</v>
      </c>
      <c r="E7" s="86"/>
      <c r="F7" s="65">
        <f>'05 Lanes Plaza'!F41</f>
        <v>0</v>
      </c>
      <c r="G7" s="65">
        <f>'05 Lanes Plaza'!F46</f>
        <v>0</v>
      </c>
      <c r="H7" s="87">
        <f t="shared" ref="H7:H12" si="0">(F7+G7)-E7</f>
        <v>0</v>
      </c>
    </row>
    <row r="8" spans="2:8" s="7" customFormat="1" ht="13.9" x14ac:dyDescent="0.45">
      <c r="B8" s="85">
        <v>2</v>
      </c>
      <c r="C8" s="78" t="s">
        <v>113</v>
      </c>
      <c r="D8" s="78">
        <v>6</v>
      </c>
      <c r="E8" s="86"/>
      <c r="F8" s="65">
        <f>'06 Lanes Plaza'!F$41</f>
        <v>0</v>
      </c>
      <c r="G8" s="65">
        <f>'06 Lanes Plaza'!F$46</f>
        <v>0</v>
      </c>
      <c r="H8" s="87">
        <f t="shared" si="0"/>
        <v>0</v>
      </c>
    </row>
    <row r="9" spans="2:8" s="7" customFormat="1" ht="13.9" x14ac:dyDescent="0.45">
      <c r="B9" s="85">
        <v>3</v>
      </c>
      <c r="C9" s="78" t="s">
        <v>114</v>
      </c>
      <c r="D9" s="78">
        <v>10</v>
      </c>
      <c r="E9" s="86"/>
      <c r="F9" s="65">
        <f>'10 Lanes Plaza'!F41</f>
        <v>0</v>
      </c>
      <c r="G9" s="65">
        <f>'10 Lanes Plaza'!F46</f>
        <v>0</v>
      </c>
      <c r="H9" s="87">
        <f t="shared" si="0"/>
        <v>0</v>
      </c>
    </row>
    <row r="10" spans="2:8" s="7" customFormat="1" ht="13.9" x14ac:dyDescent="0.45">
      <c r="B10" s="85">
        <v>4</v>
      </c>
      <c r="C10" s="78" t="s">
        <v>115</v>
      </c>
      <c r="D10" s="78">
        <v>12</v>
      </c>
      <c r="E10" s="86"/>
      <c r="F10" s="65">
        <f>'12 Lanes Plaza '!F41</f>
        <v>0</v>
      </c>
      <c r="G10" s="65">
        <f>'12 Lanes Plaza '!F46</f>
        <v>0</v>
      </c>
      <c r="H10" s="87">
        <f t="shared" si="0"/>
        <v>0</v>
      </c>
    </row>
    <row r="11" spans="2:8" s="7" customFormat="1" ht="13.9" x14ac:dyDescent="0.45">
      <c r="B11" s="85">
        <v>5</v>
      </c>
      <c r="C11" s="78" t="s">
        <v>116</v>
      </c>
      <c r="D11" s="78">
        <v>18</v>
      </c>
      <c r="E11" s="86"/>
      <c r="F11" s="65">
        <f>'18 Lanes Plaza'!F41</f>
        <v>0</v>
      </c>
      <c r="G11" s="65">
        <f>'18 Lanes Plaza'!F46</f>
        <v>0</v>
      </c>
      <c r="H11" s="87">
        <f t="shared" si="0"/>
        <v>0</v>
      </c>
    </row>
    <row r="12" spans="2:8" s="7" customFormat="1" ht="13.9" x14ac:dyDescent="0.45">
      <c r="B12" s="85">
        <v>6</v>
      </c>
      <c r="C12" s="78" t="s">
        <v>117</v>
      </c>
      <c r="D12" s="78">
        <v>18</v>
      </c>
      <c r="E12" s="86"/>
      <c r="F12" s="65">
        <f>'18 Lanes Plaza'!F41</f>
        <v>0</v>
      </c>
      <c r="G12" s="65">
        <f>'18 Lanes Plaza'!F46</f>
        <v>0</v>
      </c>
      <c r="H12" s="87">
        <f t="shared" si="0"/>
        <v>0</v>
      </c>
    </row>
    <row r="13" spans="2:8" s="7" customFormat="1" ht="13.9" x14ac:dyDescent="0.45">
      <c r="B13" s="103" t="s">
        <v>68</v>
      </c>
      <c r="C13" s="103"/>
      <c r="D13" s="103"/>
      <c r="E13" s="103"/>
      <c r="F13" s="103"/>
      <c r="G13" s="103"/>
      <c r="H13" s="87">
        <f>SUM(H7:H12)</f>
        <v>0</v>
      </c>
    </row>
    <row r="14" spans="2:8" s="7" customFormat="1" ht="13.9" x14ac:dyDescent="0.45">
      <c r="B14" s="104" t="s">
        <v>85</v>
      </c>
      <c r="C14" s="105"/>
      <c r="D14" s="105"/>
      <c r="E14" s="105"/>
      <c r="F14" s="105"/>
      <c r="G14" s="105"/>
      <c r="H14" s="106"/>
    </row>
    <row r="15" spans="2:8" s="7" customFormat="1" ht="91.9" customHeight="1" x14ac:dyDescent="0.45">
      <c r="B15" s="57" t="s">
        <v>1</v>
      </c>
      <c r="C15" s="58" t="s">
        <v>69</v>
      </c>
      <c r="D15" s="58" t="s">
        <v>70</v>
      </c>
      <c r="E15" s="59" t="s">
        <v>71</v>
      </c>
      <c r="F15" s="70" t="s">
        <v>72</v>
      </c>
      <c r="G15" s="70" t="s">
        <v>84</v>
      </c>
      <c r="H15" s="60" t="s">
        <v>73</v>
      </c>
    </row>
    <row r="16" spans="2:8" s="7" customFormat="1" x14ac:dyDescent="0.45">
      <c r="B16" s="61">
        <v>6</v>
      </c>
      <c r="C16" s="78" t="s">
        <v>86</v>
      </c>
      <c r="D16" s="78">
        <v>6</v>
      </c>
      <c r="E16" s="66"/>
      <c r="F16" s="71">
        <f>E16*D16*12</f>
        <v>0</v>
      </c>
      <c r="G16" s="71">
        <f>'O&amp;M-Details of Not Available'!F22</f>
        <v>0</v>
      </c>
      <c r="H16" s="67">
        <f>F16+G16</f>
        <v>0</v>
      </c>
    </row>
    <row r="17" spans="2:8" s="7" customFormat="1" x14ac:dyDescent="0.45">
      <c r="B17" s="61">
        <v>7</v>
      </c>
      <c r="C17" s="78" t="s">
        <v>118</v>
      </c>
      <c r="D17" s="78">
        <v>6</v>
      </c>
      <c r="E17" s="66"/>
      <c r="F17" s="71">
        <f t="shared" ref="F17:F20" si="1">E17*D17*12</f>
        <v>0</v>
      </c>
      <c r="G17" s="71">
        <f>'O&amp;M-Details of Not Available'!F39</f>
        <v>0</v>
      </c>
      <c r="H17" s="67">
        <f t="shared" ref="H17:H20" si="2">F17+G17</f>
        <v>0</v>
      </c>
    </row>
    <row r="18" spans="2:8" s="7" customFormat="1" x14ac:dyDescent="0.45">
      <c r="B18" s="61">
        <v>8</v>
      </c>
      <c r="C18" s="78" t="s">
        <v>109</v>
      </c>
      <c r="D18" s="78">
        <v>6</v>
      </c>
      <c r="E18" s="66"/>
      <c r="F18" s="71">
        <f t="shared" si="1"/>
        <v>0</v>
      </c>
      <c r="G18" s="71">
        <f>'O&amp;M-Details of Not Available'!F51</f>
        <v>0</v>
      </c>
      <c r="H18" s="67">
        <f t="shared" si="2"/>
        <v>0</v>
      </c>
    </row>
    <row r="19" spans="2:8" s="7" customFormat="1" x14ac:dyDescent="0.45">
      <c r="B19" s="61">
        <v>9</v>
      </c>
      <c r="C19" s="78" t="s">
        <v>119</v>
      </c>
      <c r="D19" s="78">
        <v>8</v>
      </c>
      <c r="E19" s="66"/>
      <c r="F19" s="71">
        <f t="shared" si="1"/>
        <v>0</v>
      </c>
      <c r="G19" s="71">
        <f>'O&amp;M-Details of Not Available'!F61</f>
        <v>0</v>
      </c>
      <c r="H19" s="67">
        <f t="shared" si="2"/>
        <v>0</v>
      </c>
    </row>
    <row r="20" spans="2:8" s="7" customFormat="1" x14ac:dyDescent="0.45">
      <c r="B20" s="61">
        <v>10</v>
      </c>
      <c r="C20" s="78" t="s">
        <v>120</v>
      </c>
      <c r="D20" s="78">
        <v>10</v>
      </c>
      <c r="E20" s="66"/>
      <c r="F20" s="71">
        <f t="shared" si="1"/>
        <v>0</v>
      </c>
      <c r="G20" s="71">
        <f>'O&amp;M-Details of Not Available'!F79</f>
        <v>0</v>
      </c>
      <c r="H20" s="67">
        <f t="shared" si="2"/>
        <v>0</v>
      </c>
    </row>
    <row r="21" spans="2:8" s="7" customFormat="1" ht="13.9" x14ac:dyDescent="0.45">
      <c r="B21" s="107" t="s">
        <v>74</v>
      </c>
      <c r="C21" s="108"/>
      <c r="D21" s="108"/>
      <c r="E21" s="108"/>
      <c r="F21" s="108"/>
      <c r="G21" s="109"/>
      <c r="H21" s="88">
        <f>SUM(H16:H20)</f>
        <v>0</v>
      </c>
    </row>
    <row r="22" spans="2:8" s="7" customFormat="1" ht="14.25" thickBot="1" x14ac:dyDescent="0.5">
      <c r="B22" s="100" t="s">
        <v>78</v>
      </c>
      <c r="C22" s="101"/>
      <c r="D22" s="101"/>
      <c r="E22" s="101"/>
      <c r="F22" s="101"/>
      <c r="G22" s="102"/>
      <c r="H22" s="64">
        <f>H13+H21</f>
        <v>0</v>
      </c>
    </row>
    <row r="23" spans="2:8" ht="14.55" customHeight="1" x14ac:dyDescent="0.35">
      <c r="B23" s="126" t="s">
        <v>2</v>
      </c>
      <c r="C23" s="127"/>
      <c r="D23" s="127"/>
      <c r="E23" s="127"/>
      <c r="F23" s="127"/>
      <c r="G23" s="127"/>
      <c r="H23" s="128"/>
    </row>
    <row r="24" spans="2:8" ht="29.55" customHeight="1" x14ac:dyDescent="0.35">
      <c r="B24" s="120" t="s">
        <v>67</v>
      </c>
      <c r="C24" s="121"/>
      <c r="D24" s="121"/>
      <c r="E24" s="121"/>
      <c r="F24" s="121"/>
      <c r="G24" s="121"/>
      <c r="H24" s="122"/>
    </row>
    <row r="25" spans="2:8" ht="22.05" customHeight="1" x14ac:dyDescent="0.35">
      <c r="B25" s="120" t="s">
        <v>60</v>
      </c>
      <c r="C25" s="121"/>
      <c r="D25" s="121"/>
      <c r="E25" s="121"/>
      <c r="F25" s="121"/>
      <c r="G25" s="121"/>
      <c r="H25" s="56"/>
    </row>
    <row r="26" spans="2:8" ht="22.05" customHeight="1" x14ac:dyDescent="0.35">
      <c r="B26" s="120" t="s">
        <v>61</v>
      </c>
      <c r="C26" s="121"/>
      <c r="D26" s="121"/>
      <c r="E26" s="121"/>
      <c r="F26" s="121"/>
      <c r="G26" s="121"/>
      <c r="H26" s="122"/>
    </row>
    <row r="27" spans="2:8" ht="48" customHeight="1" thickBot="1" x14ac:dyDescent="0.4">
      <c r="B27" s="123" t="s">
        <v>62</v>
      </c>
      <c r="C27" s="124"/>
      <c r="D27" s="124"/>
      <c r="E27" s="124"/>
      <c r="F27" s="124"/>
      <c r="G27" s="124"/>
      <c r="H27" s="125"/>
    </row>
    <row r="28" spans="2:8" x14ac:dyDescent="0.35">
      <c r="B28" s="9"/>
      <c r="C28" s="10"/>
      <c r="D28" s="10"/>
      <c r="E28" s="10"/>
      <c r="F28" s="10"/>
    </row>
  </sheetData>
  <sheetProtection algorithmName="SHA-512" hashValue="f0XbwiIGytkW/0vnCSDXvHdaaYcerIdwAA8XLoj3/zIY0Ncr/ACYsfVn6hpKRcq3rvCKAtoRoEjsAw4VoQx8UA==" saltValue="6Ls6bEFP1B1V6J+ODm1eLg==" spinCount="100000" sheet="1" objects="1" scenarios="1"/>
  <mergeCells count="14">
    <mergeCell ref="B24:H24"/>
    <mergeCell ref="B25:G25"/>
    <mergeCell ref="B26:H26"/>
    <mergeCell ref="B27:H27"/>
    <mergeCell ref="B23:H23"/>
    <mergeCell ref="B22:G22"/>
    <mergeCell ref="B13:G13"/>
    <mergeCell ref="B14:H14"/>
    <mergeCell ref="B21:G21"/>
    <mergeCell ref="B1:H2"/>
    <mergeCell ref="B4:C4"/>
    <mergeCell ref="B3:H3"/>
    <mergeCell ref="D4:H4"/>
    <mergeCell ref="B5:H5"/>
  </mergeCells>
  <pageMargins left="0.25" right="0.25" top="0.75" bottom="0.75" header="0.3" footer="0.3"/>
  <pageSetup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3EB4-A184-4418-9E26-B2019122C740}">
  <dimension ref="A1:G51"/>
  <sheetViews>
    <sheetView topLeftCell="A5" zoomScale="120" zoomScaleNormal="120" workbookViewId="0">
      <selection activeCell="E13" sqref="E13"/>
    </sheetView>
  </sheetViews>
  <sheetFormatPr defaultRowHeight="14.25" x14ac:dyDescent="0.45"/>
  <cols>
    <col min="1" max="1" width="6.46484375" style="1" bestFit="1" customWidth="1"/>
    <col min="2" max="2" width="60" customWidth="1"/>
    <col min="3" max="3" width="13.46484375" customWidth="1"/>
    <col min="4" max="4" width="8.19921875" bestFit="1" customWidth="1"/>
    <col min="5" max="5" width="14.46484375" style="2" bestFit="1" customWidth="1"/>
    <col min="6" max="6" width="20.46484375" style="2" customWidth="1"/>
  </cols>
  <sheetData>
    <row r="1" spans="1:7" ht="26.65" x14ac:dyDescent="0.45">
      <c r="A1" s="130" t="s">
        <v>59</v>
      </c>
      <c r="B1" s="130"/>
      <c r="C1" s="130"/>
      <c r="D1" s="130"/>
      <c r="E1" s="130"/>
      <c r="F1" s="130"/>
    </row>
    <row r="2" spans="1:7" x14ac:dyDescent="0.45">
      <c r="A2" s="42"/>
      <c r="B2" s="43" t="s">
        <v>3</v>
      </c>
      <c r="C2" s="44">
        <v>5</v>
      </c>
      <c r="D2" s="45"/>
      <c r="E2" s="46"/>
      <c r="F2" s="46"/>
    </row>
    <row r="3" spans="1:7" ht="14.65" thickBot="1" x14ac:dyDescent="0.5">
      <c r="A3" s="42"/>
      <c r="B3" s="42"/>
      <c r="C3" s="42"/>
      <c r="D3" s="42"/>
      <c r="E3" s="42"/>
      <c r="F3" s="42"/>
    </row>
    <row r="4" spans="1:7" x14ac:dyDescent="0.45">
      <c r="A4" s="29" t="s">
        <v>4</v>
      </c>
      <c r="B4" s="30"/>
      <c r="C4" s="30"/>
      <c r="D4" s="30"/>
      <c r="E4" s="31"/>
      <c r="F4" s="32"/>
    </row>
    <row r="5" spans="1:7" x14ac:dyDescent="0.45">
      <c r="A5" s="33" t="s">
        <v>5</v>
      </c>
      <c r="B5" s="35" t="s">
        <v>6</v>
      </c>
      <c r="C5" s="35" t="s">
        <v>7</v>
      </c>
      <c r="D5" s="55" t="s">
        <v>8</v>
      </c>
      <c r="E5" s="36" t="s">
        <v>9</v>
      </c>
      <c r="F5" s="37" t="s">
        <v>10</v>
      </c>
    </row>
    <row r="6" spans="1:7" s="3" customFormat="1" x14ac:dyDescent="0.45">
      <c r="A6" s="33" t="s">
        <v>11</v>
      </c>
      <c r="B6" s="34" t="s">
        <v>12</v>
      </c>
      <c r="C6" s="35"/>
      <c r="D6" s="55"/>
      <c r="E6" s="36"/>
      <c r="F6" s="37"/>
    </row>
    <row r="7" spans="1:7" s="3" customFormat="1" x14ac:dyDescent="0.45">
      <c r="A7" s="16">
        <v>1</v>
      </c>
      <c r="B7" s="20" t="s">
        <v>13</v>
      </c>
      <c r="C7" s="12" t="s">
        <v>14</v>
      </c>
      <c r="D7" s="18">
        <f>$C$2</f>
        <v>5</v>
      </c>
      <c r="E7" s="22"/>
      <c r="F7" s="28">
        <f>E7*D7</f>
        <v>0</v>
      </c>
      <c r="G7" s="27"/>
    </row>
    <row r="8" spans="1:7" s="3" customFormat="1" x14ac:dyDescent="0.45">
      <c r="A8" s="16">
        <v>2</v>
      </c>
      <c r="B8" s="20" t="s">
        <v>15</v>
      </c>
      <c r="C8" s="12" t="s">
        <v>14</v>
      </c>
      <c r="D8" s="18">
        <f t="shared" ref="D8:D14" si="0">$C$2</f>
        <v>5</v>
      </c>
      <c r="E8" s="22"/>
      <c r="F8" s="28">
        <f t="shared" ref="F8:F28" si="1">E8*D8</f>
        <v>0</v>
      </c>
      <c r="G8" s="27"/>
    </row>
    <row r="9" spans="1:7" s="3" customFormat="1" x14ac:dyDescent="0.45">
      <c r="A9" s="16">
        <v>3</v>
      </c>
      <c r="B9" s="20" t="s">
        <v>16</v>
      </c>
      <c r="C9" s="12" t="s">
        <v>14</v>
      </c>
      <c r="D9" s="18">
        <f t="shared" si="0"/>
        <v>5</v>
      </c>
      <c r="E9" s="22"/>
      <c r="F9" s="28">
        <f t="shared" si="1"/>
        <v>0</v>
      </c>
    </row>
    <row r="10" spans="1:7" s="3" customFormat="1" ht="12" customHeight="1" x14ac:dyDescent="0.45">
      <c r="A10" s="16">
        <v>4</v>
      </c>
      <c r="B10" s="20" t="s">
        <v>17</v>
      </c>
      <c r="C10" s="12" t="s">
        <v>18</v>
      </c>
      <c r="D10" s="18">
        <f t="shared" si="0"/>
        <v>5</v>
      </c>
      <c r="E10" s="22"/>
      <c r="F10" s="28">
        <f t="shared" si="1"/>
        <v>0</v>
      </c>
    </row>
    <row r="11" spans="1:7" s="3" customFormat="1" x14ac:dyDescent="0.45">
      <c r="A11" s="16">
        <v>5</v>
      </c>
      <c r="B11" s="20" t="s">
        <v>19</v>
      </c>
      <c r="C11" s="12" t="s">
        <v>18</v>
      </c>
      <c r="D11" s="18">
        <f t="shared" si="0"/>
        <v>5</v>
      </c>
      <c r="E11" s="22"/>
      <c r="F11" s="28">
        <f t="shared" si="1"/>
        <v>0</v>
      </c>
    </row>
    <row r="12" spans="1:7" s="3" customFormat="1" x14ac:dyDescent="0.45">
      <c r="A12" s="16">
        <v>6</v>
      </c>
      <c r="B12" s="20" t="s">
        <v>20</v>
      </c>
      <c r="C12" s="12" t="s">
        <v>14</v>
      </c>
      <c r="D12" s="18">
        <f t="shared" si="0"/>
        <v>5</v>
      </c>
      <c r="E12" s="22"/>
      <c r="F12" s="28">
        <f t="shared" si="1"/>
        <v>0</v>
      </c>
    </row>
    <row r="13" spans="1:7" s="3" customFormat="1" x14ac:dyDescent="0.45">
      <c r="A13" s="16">
        <v>7</v>
      </c>
      <c r="B13" s="20" t="s">
        <v>21</v>
      </c>
      <c r="C13" s="12" t="s">
        <v>14</v>
      </c>
      <c r="D13" s="18">
        <f t="shared" si="0"/>
        <v>5</v>
      </c>
      <c r="E13" s="22"/>
      <c r="F13" s="28">
        <f t="shared" si="1"/>
        <v>0</v>
      </c>
    </row>
    <row r="14" spans="1:7" s="3" customFormat="1" x14ac:dyDescent="0.45">
      <c r="A14" s="16">
        <v>8</v>
      </c>
      <c r="B14" s="20" t="s">
        <v>22</v>
      </c>
      <c r="C14" s="12" t="s">
        <v>18</v>
      </c>
      <c r="D14" s="18">
        <f t="shared" si="0"/>
        <v>5</v>
      </c>
      <c r="E14" s="22"/>
      <c r="F14" s="28">
        <f t="shared" si="1"/>
        <v>0</v>
      </c>
    </row>
    <row r="15" spans="1:7" s="3" customFormat="1" x14ac:dyDescent="0.45">
      <c r="A15" s="16">
        <v>9</v>
      </c>
      <c r="B15" s="20" t="s">
        <v>23</v>
      </c>
      <c r="C15" s="12" t="s">
        <v>18</v>
      </c>
      <c r="D15" s="18">
        <f>$C$2*2</f>
        <v>10</v>
      </c>
      <c r="E15" s="22"/>
      <c r="F15" s="28">
        <f t="shared" si="1"/>
        <v>0</v>
      </c>
    </row>
    <row r="16" spans="1:7" s="3" customFormat="1" ht="25.5" x14ac:dyDescent="0.45">
      <c r="A16" s="16">
        <v>10</v>
      </c>
      <c r="B16" s="20" t="s">
        <v>24</v>
      </c>
      <c r="C16" s="12" t="s">
        <v>18</v>
      </c>
      <c r="D16" s="18">
        <f>$C$2</f>
        <v>5</v>
      </c>
      <c r="E16" s="22"/>
      <c r="F16" s="28">
        <f t="shared" si="1"/>
        <v>0</v>
      </c>
    </row>
    <row r="17" spans="1:6" s="3" customFormat="1" ht="25.5" x14ac:dyDescent="0.45">
      <c r="A17" s="16">
        <v>11</v>
      </c>
      <c r="B17" s="20" t="s">
        <v>25</v>
      </c>
      <c r="C17" s="12" t="s">
        <v>18</v>
      </c>
      <c r="D17" s="18">
        <f>$C$2</f>
        <v>5</v>
      </c>
      <c r="E17" s="22"/>
      <c r="F17" s="28">
        <f t="shared" si="1"/>
        <v>0</v>
      </c>
    </row>
    <row r="18" spans="1:6" s="3" customFormat="1" x14ac:dyDescent="0.45">
      <c r="A18" s="16">
        <v>12</v>
      </c>
      <c r="B18" s="20" t="s">
        <v>26</v>
      </c>
      <c r="C18" s="12" t="s">
        <v>14</v>
      </c>
      <c r="D18" s="18">
        <f>$C$2</f>
        <v>5</v>
      </c>
      <c r="E18" s="22"/>
      <c r="F18" s="28">
        <f t="shared" si="1"/>
        <v>0</v>
      </c>
    </row>
    <row r="19" spans="1:6" s="3" customFormat="1" x14ac:dyDescent="0.45">
      <c r="A19" s="16">
        <v>13</v>
      </c>
      <c r="B19" s="20" t="s">
        <v>27</v>
      </c>
      <c r="C19" s="12" t="s">
        <v>28</v>
      </c>
      <c r="D19" s="18">
        <v>1</v>
      </c>
      <c r="E19" s="22"/>
      <c r="F19" s="28">
        <f t="shared" si="1"/>
        <v>0</v>
      </c>
    </row>
    <row r="20" spans="1:6" s="3" customFormat="1" x14ac:dyDescent="0.45">
      <c r="A20" s="16">
        <v>14</v>
      </c>
      <c r="B20" s="20" t="s">
        <v>29</v>
      </c>
      <c r="C20" s="12" t="s">
        <v>14</v>
      </c>
      <c r="D20" s="18">
        <f>$C$2</f>
        <v>5</v>
      </c>
      <c r="E20" s="22"/>
      <c r="F20" s="28">
        <f t="shared" si="1"/>
        <v>0</v>
      </c>
    </row>
    <row r="21" spans="1:6" s="3" customFormat="1" x14ac:dyDescent="0.45">
      <c r="A21" s="16">
        <v>15</v>
      </c>
      <c r="B21" s="20" t="s">
        <v>30</v>
      </c>
      <c r="C21" s="12" t="s">
        <v>14</v>
      </c>
      <c r="D21" s="18">
        <v>1</v>
      </c>
      <c r="E21" s="22"/>
      <c r="F21" s="28">
        <f t="shared" si="1"/>
        <v>0</v>
      </c>
    </row>
    <row r="22" spans="1:6" s="3" customFormat="1" ht="25.5" x14ac:dyDescent="0.45">
      <c r="A22" s="16">
        <v>16</v>
      </c>
      <c r="B22" s="23" t="s">
        <v>31</v>
      </c>
      <c r="C22" s="12" t="s">
        <v>14</v>
      </c>
      <c r="D22" s="18">
        <v>4</v>
      </c>
      <c r="E22" s="22"/>
      <c r="F22" s="28">
        <f t="shared" si="1"/>
        <v>0</v>
      </c>
    </row>
    <row r="23" spans="1:6" s="3" customFormat="1" x14ac:dyDescent="0.45">
      <c r="A23" s="16">
        <v>17</v>
      </c>
      <c r="B23" s="23" t="s">
        <v>32</v>
      </c>
      <c r="C23" s="12" t="s">
        <v>14</v>
      </c>
      <c r="D23" s="18">
        <v>2</v>
      </c>
      <c r="E23" s="22"/>
      <c r="F23" s="28">
        <f t="shared" si="1"/>
        <v>0</v>
      </c>
    </row>
    <row r="24" spans="1:6" s="3" customFormat="1" x14ac:dyDescent="0.45">
      <c r="A24" s="16">
        <v>18</v>
      </c>
      <c r="B24" s="23" t="s">
        <v>33</v>
      </c>
      <c r="C24" s="12" t="s">
        <v>34</v>
      </c>
      <c r="D24" s="18">
        <v>1</v>
      </c>
      <c r="E24" s="22"/>
      <c r="F24" s="28">
        <f t="shared" si="1"/>
        <v>0</v>
      </c>
    </row>
    <row r="25" spans="1:6" s="3" customFormat="1" ht="38.25" x14ac:dyDescent="0.45">
      <c r="A25" s="16">
        <v>19</v>
      </c>
      <c r="B25" s="26" t="s">
        <v>58</v>
      </c>
      <c r="C25" s="24" t="s">
        <v>35</v>
      </c>
      <c r="D25" s="18">
        <v>2</v>
      </c>
      <c r="E25" s="22"/>
      <c r="F25" s="28">
        <f t="shared" si="1"/>
        <v>0</v>
      </c>
    </row>
    <row r="26" spans="1:6" s="3" customFormat="1" x14ac:dyDescent="0.45">
      <c r="A26" s="16">
        <v>20</v>
      </c>
      <c r="B26" s="25" t="s">
        <v>76</v>
      </c>
      <c r="C26" s="12" t="s">
        <v>14</v>
      </c>
      <c r="D26" s="18">
        <v>2</v>
      </c>
      <c r="E26" s="22"/>
      <c r="F26" s="28">
        <f t="shared" si="1"/>
        <v>0</v>
      </c>
    </row>
    <row r="27" spans="1:6" s="3" customFormat="1" x14ac:dyDescent="0.45">
      <c r="A27" s="16">
        <v>21</v>
      </c>
      <c r="B27" s="20" t="s">
        <v>36</v>
      </c>
      <c r="C27" s="12" t="s">
        <v>14</v>
      </c>
      <c r="D27" s="18">
        <v>1</v>
      </c>
      <c r="E27" s="22"/>
      <c r="F27" s="28">
        <f t="shared" si="1"/>
        <v>0</v>
      </c>
    </row>
    <row r="28" spans="1:6" s="3" customFormat="1" ht="38.25" x14ac:dyDescent="0.45">
      <c r="A28" s="16">
        <v>22</v>
      </c>
      <c r="B28" s="20" t="s">
        <v>37</v>
      </c>
      <c r="C28" s="12" t="s">
        <v>14</v>
      </c>
      <c r="D28" s="18">
        <v>1</v>
      </c>
      <c r="E28" s="22"/>
      <c r="F28" s="28">
        <f t="shared" si="1"/>
        <v>0</v>
      </c>
    </row>
    <row r="29" spans="1:6" s="3" customFormat="1" x14ac:dyDescent="0.45">
      <c r="A29" s="33" t="s">
        <v>38</v>
      </c>
      <c r="B29" s="34" t="s">
        <v>39</v>
      </c>
      <c r="C29" s="35"/>
      <c r="D29" s="55"/>
      <c r="E29" s="36"/>
      <c r="F29" s="37"/>
    </row>
    <row r="30" spans="1:6" s="3" customFormat="1" x14ac:dyDescent="0.45">
      <c r="A30" s="16">
        <v>23</v>
      </c>
      <c r="B30" s="23" t="s">
        <v>40</v>
      </c>
      <c r="C30" s="12" t="s">
        <v>14</v>
      </c>
      <c r="D30" s="18">
        <f t="shared" ref="D30:D35" si="2">$C$2</f>
        <v>5</v>
      </c>
      <c r="E30" s="22"/>
      <c r="F30" s="28">
        <f>E30*D30</f>
        <v>0</v>
      </c>
    </row>
    <row r="31" spans="1:6" s="3" customFormat="1" x14ac:dyDescent="0.45">
      <c r="A31" s="16">
        <v>24</v>
      </c>
      <c r="B31" s="23" t="s">
        <v>41</v>
      </c>
      <c r="C31" s="12" t="s">
        <v>14</v>
      </c>
      <c r="D31" s="18">
        <f t="shared" si="2"/>
        <v>5</v>
      </c>
      <c r="E31" s="22"/>
      <c r="F31" s="28">
        <f t="shared" ref="F31:F40" si="3">E31*D31</f>
        <v>0</v>
      </c>
    </row>
    <row r="32" spans="1:6" s="3" customFormat="1" ht="25.5" x14ac:dyDescent="0.45">
      <c r="A32" s="16">
        <v>25</v>
      </c>
      <c r="B32" s="23" t="s">
        <v>42</v>
      </c>
      <c r="C32" s="12" t="s">
        <v>14</v>
      </c>
      <c r="D32" s="18">
        <f t="shared" si="2"/>
        <v>5</v>
      </c>
      <c r="E32" s="22"/>
      <c r="F32" s="28">
        <f t="shared" si="3"/>
        <v>0</v>
      </c>
    </row>
    <row r="33" spans="1:6" s="3" customFormat="1" x14ac:dyDescent="0.45">
      <c r="A33" s="16">
        <v>26</v>
      </c>
      <c r="B33" s="20" t="s">
        <v>43</v>
      </c>
      <c r="C33" s="12" t="s">
        <v>14</v>
      </c>
      <c r="D33" s="18">
        <f t="shared" si="2"/>
        <v>5</v>
      </c>
      <c r="E33" s="22"/>
      <c r="F33" s="28">
        <f t="shared" si="3"/>
        <v>0</v>
      </c>
    </row>
    <row r="34" spans="1:6" s="3" customFormat="1" x14ac:dyDescent="0.45">
      <c r="A34" s="16">
        <v>27</v>
      </c>
      <c r="B34" s="20" t="s">
        <v>44</v>
      </c>
      <c r="C34" s="12" t="s">
        <v>14</v>
      </c>
      <c r="D34" s="18">
        <f t="shared" si="2"/>
        <v>5</v>
      </c>
      <c r="E34" s="22"/>
      <c r="F34" s="28">
        <f t="shared" si="3"/>
        <v>0</v>
      </c>
    </row>
    <row r="35" spans="1:6" s="3" customFormat="1" x14ac:dyDescent="0.45">
      <c r="A35" s="16">
        <v>28</v>
      </c>
      <c r="B35" s="20" t="s">
        <v>75</v>
      </c>
      <c r="C35" s="12" t="s">
        <v>14</v>
      </c>
      <c r="D35" s="18">
        <f t="shared" si="2"/>
        <v>5</v>
      </c>
      <c r="E35" s="22"/>
      <c r="F35" s="28">
        <f t="shared" si="3"/>
        <v>0</v>
      </c>
    </row>
    <row r="36" spans="1:6" s="3" customFormat="1" x14ac:dyDescent="0.45">
      <c r="A36" s="16">
        <v>29</v>
      </c>
      <c r="B36" s="20" t="s">
        <v>45</v>
      </c>
      <c r="C36" s="12" t="s">
        <v>14</v>
      </c>
      <c r="D36" s="18">
        <v>1</v>
      </c>
      <c r="E36" s="22"/>
      <c r="F36" s="28">
        <f t="shared" si="3"/>
        <v>0</v>
      </c>
    </row>
    <row r="37" spans="1:6" s="3" customFormat="1" x14ac:dyDescent="0.45">
      <c r="A37" s="16">
        <v>30</v>
      </c>
      <c r="B37" s="21" t="s">
        <v>46</v>
      </c>
      <c r="C37" s="13" t="s">
        <v>14</v>
      </c>
      <c r="D37" s="19">
        <v>1</v>
      </c>
      <c r="E37" s="22"/>
      <c r="F37" s="28">
        <f t="shared" si="3"/>
        <v>0</v>
      </c>
    </row>
    <row r="38" spans="1:6" s="3" customFormat="1" ht="25.5" x14ac:dyDescent="0.45">
      <c r="A38" s="16">
        <v>31</v>
      </c>
      <c r="B38" s="21" t="s">
        <v>47</v>
      </c>
      <c r="C38" s="13" t="s">
        <v>14</v>
      </c>
      <c r="D38" s="19">
        <v>2</v>
      </c>
      <c r="E38" s="22"/>
      <c r="F38" s="28">
        <f t="shared" si="3"/>
        <v>0</v>
      </c>
    </row>
    <row r="39" spans="1:6" s="3" customFormat="1" x14ac:dyDescent="0.45">
      <c r="A39" s="16">
        <v>32</v>
      </c>
      <c r="B39" s="21" t="s">
        <v>79</v>
      </c>
      <c r="C39" s="13" t="s">
        <v>14</v>
      </c>
      <c r="D39" s="19">
        <v>1</v>
      </c>
      <c r="E39" s="22"/>
      <c r="F39" s="28">
        <f t="shared" si="3"/>
        <v>0</v>
      </c>
    </row>
    <row r="40" spans="1:6" s="3" customFormat="1" ht="25.9" thickBot="1" x14ac:dyDescent="0.5">
      <c r="A40" s="16">
        <v>33</v>
      </c>
      <c r="B40" s="21" t="s">
        <v>48</v>
      </c>
      <c r="C40" s="13" t="s">
        <v>14</v>
      </c>
      <c r="D40" s="18">
        <v>4</v>
      </c>
      <c r="E40" s="22"/>
      <c r="F40" s="28">
        <f t="shared" si="3"/>
        <v>0</v>
      </c>
    </row>
    <row r="41" spans="1:6" s="3" customFormat="1" ht="14.65" thickBot="1" x14ac:dyDescent="0.5">
      <c r="A41" s="131" t="s">
        <v>49</v>
      </c>
      <c r="B41" s="132"/>
      <c r="C41" s="132"/>
      <c r="D41" s="132"/>
      <c r="E41" s="133"/>
      <c r="F41" s="53">
        <f>SUM(F7:F40)</f>
        <v>0</v>
      </c>
    </row>
    <row r="42" spans="1:6" s="3" customFormat="1" ht="14.65" thickBot="1" x14ac:dyDescent="0.5">
      <c r="A42" s="47"/>
      <c r="B42" s="48"/>
      <c r="C42" s="48"/>
      <c r="D42" s="48"/>
      <c r="E42" s="49"/>
      <c r="F42" s="50"/>
    </row>
    <row r="43" spans="1:6" s="3" customFormat="1" x14ac:dyDescent="0.45">
      <c r="A43" s="134" t="s">
        <v>50</v>
      </c>
      <c r="B43" s="135"/>
      <c r="C43" s="135"/>
      <c r="D43" s="135"/>
      <c r="E43" s="135"/>
      <c r="F43" s="136"/>
    </row>
    <row r="44" spans="1:6" s="3" customFormat="1" x14ac:dyDescent="0.45">
      <c r="A44" s="38" t="s">
        <v>5</v>
      </c>
      <c r="B44" s="39" t="s">
        <v>6</v>
      </c>
      <c r="C44" s="39" t="s">
        <v>7</v>
      </c>
      <c r="D44" s="54" t="s">
        <v>8</v>
      </c>
      <c r="E44" s="40" t="s">
        <v>9</v>
      </c>
      <c r="F44" s="41" t="s">
        <v>10</v>
      </c>
    </row>
    <row r="45" spans="1:6" ht="14.65" thickBot="1" x14ac:dyDescent="0.5">
      <c r="A45" s="17">
        <v>34</v>
      </c>
      <c r="B45" s="14" t="s">
        <v>51</v>
      </c>
      <c r="C45" s="13" t="s">
        <v>52</v>
      </c>
      <c r="D45" s="15">
        <v>12</v>
      </c>
      <c r="E45" s="22"/>
      <c r="F45" s="28">
        <f>E45*D45</f>
        <v>0</v>
      </c>
    </row>
    <row r="46" spans="1:6" ht="14.65" thickBot="1" x14ac:dyDescent="0.5">
      <c r="A46" s="131" t="s">
        <v>53</v>
      </c>
      <c r="B46" s="132"/>
      <c r="C46" s="132"/>
      <c r="D46" s="132"/>
      <c r="E46" s="133"/>
      <c r="F46" s="53">
        <f>F45</f>
        <v>0</v>
      </c>
    </row>
    <row r="47" spans="1:6" x14ac:dyDescent="0.45">
      <c r="F47" s="51"/>
    </row>
    <row r="48" spans="1:6" ht="18" x14ac:dyDescent="0.45">
      <c r="C48" s="137" t="s">
        <v>54</v>
      </c>
      <c r="D48" s="138"/>
      <c r="E48" s="139"/>
      <c r="F48" s="52">
        <f>F46+F41</f>
        <v>0</v>
      </c>
    </row>
    <row r="51" spans="1:7" ht="14.25" customHeight="1" x14ac:dyDescent="0.45">
      <c r="A51" s="129" t="s">
        <v>77</v>
      </c>
      <c r="B51" s="129"/>
      <c r="C51" s="129"/>
      <c r="D51" s="129"/>
      <c r="E51" s="129"/>
      <c r="F51" s="63"/>
      <c r="G51" s="62"/>
    </row>
  </sheetData>
  <sheetProtection algorithmName="SHA-512" hashValue="6kP6fpQYQjat5KkX+JoqLrSoVmkG6DDZ518wdRuXT0Va3nvGEcflCB/J1hsIgGYJuoZ0lrTErqkKd16ZFg4tqA==" saltValue="moSnv2C/AgbnJDm9KAv1VQ==" spinCount="100000" sheet="1" objects="1" scenarios="1"/>
  <mergeCells count="6">
    <mergeCell ref="A51:E51"/>
    <mergeCell ref="A1:F1"/>
    <mergeCell ref="A41:E41"/>
    <mergeCell ref="A43:F43"/>
    <mergeCell ref="A46:E46"/>
    <mergeCell ref="C48:E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E8DD-8E3D-4647-BDBA-310E04620C08}">
  <dimension ref="A1:G51"/>
  <sheetViews>
    <sheetView topLeftCell="A40" zoomScale="115" zoomScaleNormal="115" workbookViewId="0">
      <selection activeCell="E45" sqref="E45"/>
    </sheetView>
  </sheetViews>
  <sheetFormatPr defaultRowHeight="14.25" x14ac:dyDescent="0.45"/>
  <cols>
    <col min="1" max="1" width="6.46484375" style="1" bestFit="1" customWidth="1"/>
    <col min="2" max="2" width="60" customWidth="1"/>
    <col min="3" max="3" width="13.46484375" customWidth="1"/>
    <col min="4" max="4" width="8.19921875" bestFit="1" customWidth="1"/>
    <col min="5" max="5" width="14.46484375" style="2" bestFit="1" customWidth="1"/>
    <col min="6" max="6" width="20.46484375" style="2" customWidth="1"/>
  </cols>
  <sheetData>
    <row r="1" spans="1:7" ht="26.65" x14ac:dyDescent="0.45">
      <c r="A1" s="130" t="s">
        <v>59</v>
      </c>
      <c r="B1" s="130"/>
      <c r="C1" s="130"/>
      <c r="D1" s="130"/>
      <c r="E1" s="130"/>
      <c r="F1" s="130"/>
    </row>
    <row r="2" spans="1:7" x14ac:dyDescent="0.45">
      <c r="A2" s="42"/>
      <c r="B2" s="43" t="s">
        <v>3</v>
      </c>
      <c r="C2" s="44">
        <v>6</v>
      </c>
      <c r="D2" s="45"/>
      <c r="E2" s="46"/>
      <c r="F2" s="46"/>
    </row>
    <row r="3" spans="1:7" ht="14.65" thickBot="1" x14ac:dyDescent="0.5">
      <c r="A3" s="42"/>
      <c r="B3" s="42"/>
      <c r="C3" s="42"/>
      <c r="D3" s="42"/>
      <c r="E3" s="42"/>
      <c r="F3" s="42"/>
    </row>
    <row r="4" spans="1:7" x14ac:dyDescent="0.45">
      <c r="A4" s="29" t="s">
        <v>4</v>
      </c>
      <c r="B4" s="30"/>
      <c r="C4" s="30"/>
      <c r="D4" s="30"/>
      <c r="E4" s="31"/>
      <c r="F4" s="32"/>
    </row>
    <row r="5" spans="1:7" x14ac:dyDescent="0.45">
      <c r="A5" s="33" t="s">
        <v>5</v>
      </c>
      <c r="B5" s="35" t="s">
        <v>6</v>
      </c>
      <c r="C5" s="35" t="s">
        <v>7</v>
      </c>
      <c r="D5" s="55" t="s">
        <v>8</v>
      </c>
      <c r="E5" s="36" t="s">
        <v>9</v>
      </c>
      <c r="F5" s="37" t="s">
        <v>10</v>
      </c>
    </row>
    <row r="6" spans="1:7" s="3" customFormat="1" x14ac:dyDescent="0.45">
      <c r="A6" s="33" t="s">
        <v>11</v>
      </c>
      <c r="B6" s="34" t="s">
        <v>12</v>
      </c>
      <c r="C6" s="35"/>
      <c r="D6" s="55"/>
      <c r="E6" s="36"/>
      <c r="F6" s="37"/>
    </row>
    <row r="7" spans="1:7" s="3" customFormat="1" x14ac:dyDescent="0.45">
      <c r="A7" s="16">
        <v>1</v>
      </c>
      <c r="B7" s="20" t="s">
        <v>13</v>
      </c>
      <c r="C7" s="12" t="s">
        <v>14</v>
      </c>
      <c r="D7" s="18">
        <f>$C$2</f>
        <v>6</v>
      </c>
      <c r="E7" s="22"/>
      <c r="F7" s="28">
        <f>E7*D7</f>
        <v>0</v>
      </c>
      <c r="G7" s="27"/>
    </row>
    <row r="8" spans="1:7" s="3" customFormat="1" x14ac:dyDescent="0.45">
      <c r="A8" s="16">
        <v>2</v>
      </c>
      <c r="B8" s="20" t="s">
        <v>15</v>
      </c>
      <c r="C8" s="12" t="s">
        <v>14</v>
      </c>
      <c r="D8" s="18">
        <f t="shared" ref="D8:D14" si="0">$C$2</f>
        <v>6</v>
      </c>
      <c r="E8" s="22"/>
      <c r="F8" s="28">
        <f t="shared" ref="F8:F28" si="1">E8*D8</f>
        <v>0</v>
      </c>
      <c r="G8" s="27"/>
    </row>
    <row r="9" spans="1:7" s="3" customFormat="1" x14ac:dyDescent="0.45">
      <c r="A9" s="16">
        <v>3</v>
      </c>
      <c r="B9" s="20" t="s">
        <v>16</v>
      </c>
      <c r="C9" s="12" t="s">
        <v>14</v>
      </c>
      <c r="D9" s="18">
        <f t="shared" si="0"/>
        <v>6</v>
      </c>
      <c r="E9" s="22"/>
      <c r="F9" s="28">
        <f t="shared" si="1"/>
        <v>0</v>
      </c>
    </row>
    <row r="10" spans="1:7" s="3" customFormat="1" ht="12" customHeight="1" x14ac:dyDescent="0.45">
      <c r="A10" s="16">
        <v>4</v>
      </c>
      <c r="B10" s="20" t="s">
        <v>17</v>
      </c>
      <c r="C10" s="12" t="s">
        <v>18</v>
      </c>
      <c r="D10" s="18">
        <f t="shared" si="0"/>
        <v>6</v>
      </c>
      <c r="E10" s="22"/>
      <c r="F10" s="28">
        <f t="shared" si="1"/>
        <v>0</v>
      </c>
    </row>
    <row r="11" spans="1:7" s="3" customFormat="1" x14ac:dyDescent="0.45">
      <c r="A11" s="16">
        <v>5</v>
      </c>
      <c r="B11" s="20" t="s">
        <v>19</v>
      </c>
      <c r="C11" s="12" t="s">
        <v>18</v>
      </c>
      <c r="D11" s="18">
        <f t="shared" si="0"/>
        <v>6</v>
      </c>
      <c r="E11" s="22"/>
      <c r="F11" s="28">
        <f t="shared" si="1"/>
        <v>0</v>
      </c>
    </row>
    <row r="12" spans="1:7" s="3" customFormat="1" x14ac:dyDescent="0.45">
      <c r="A12" s="16">
        <v>6</v>
      </c>
      <c r="B12" s="20" t="s">
        <v>20</v>
      </c>
      <c r="C12" s="12" t="s">
        <v>14</v>
      </c>
      <c r="D12" s="18">
        <f t="shared" si="0"/>
        <v>6</v>
      </c>
      <c r="E12" s="22"/>
      <c r="F12" s="28">
        <f t="shared" si="1"/>
        <v>0</v>
      </c>
    </row>
    <row r="13" spans="1:7" s="3" customFormat="1" x14ac:dyDescent="0.45">
      <c r="A13" s="16">
        <v>7</v>
      </c>
      <c r="B13" s="20" t="s">
        <v>21</v>
      </c>
      <c r="C13" s="12" t="s">
        <v>14</v>
      </c>
      <c r="D13" s="18">
        <f t="shared" si="0"/>
        <v>6</v>
      </c>
      <c r="E13" s="22"/>
      <c r="F13" s="28">
        <f t="shared" si="1"/>
        <v>0</v>
      </c>
    </row>
    <row r="14" spans="1:7" s="3" customFormat="1" x14ac:dyDescent="0.45">
      <c r="A14" s="16">
        <v>8</v>
      </c>
      <c r="B14" s="20" t="s">
        <v>22</v>
      </c>
      <c r="C14" s="12" t="s">
        <v>18</v>
      </c>
      <c r="D14" s="18">
        <f t="shared" si="0"/>
        <v>6</v>
      </c>
      <c r="E14" s="22"/>
      <c r="F14" s="28">
        <f t="shared" si="1"/>
        <v>0</v>
      </c>
    </row>
    <row r="15" spans="1:7" s="3" customFormat="1" x14ac:dyDescent="0.45">
      <c r="A15" s="16">
        <v>9</v>
      </c>
      <c r="B15" s="20" t="s">
        <v>23</v>
      </c>
      <c r="C15" s="12" t="s">
        <v>18</v>
      </c>
      <c r="D15" s="18">
        <f>$C$2*2</f>
        <v>12</v>
      </c>
      <c r="E15" s="22"/>
      <c r="F15" s="28">
        <f t="shared" si="1"/>
        <v>0</v>
      </c>
    </row>
    <row r="16" spans="1:7" s="3" customFormat="1" ht="25.5" x14ac:dyDescent="0.45">
      <c r="A16" s="16">
        <v>10</v>
      </c>
      <c r="B16" s="20" t="s">
        <v>24</v>
      </c>
      <c r="C16" s="12" t="s">
        <v>18</v>
      </c>
      <c r="D16" s="18">
        <f>$C$2</f>
        <v>6</v>
      </c>
      <c r="E16" s="22"/>
      <c r="F16" s="28">
        <f t="shared" si="1"/>
        <v>0</v>
      </c>
    </row>
    <row r="17" spans="1:6" s="3" customFormat="1" ht="25.5" x14ac:dyDescent="0.45">
      <c r="A17" s="16">
        <v>11</v>
      </c>
      <c r="B17" s="20" t="s">
        <v>25</v>
      </c>
      <c r="C17" s="12" t="s">
        <v>18</v>
      </c>
      <c r="D17" s="18">
        <f>$C$2</f>
        <v>6</v>
      </c>
      <c r="E17" s="22"/>
      <c r="F17" s="28">
        <f t="shared" si="1"/>
        <v>0</v>
      </c>
    </row>
    <row r="18" spans="1:6" s="3" customFormat="1" x14ac:dyDescent="0.45">
      <c r="A18" s="16">
        <v>12</v>
      </c>
      <c r="B18" s="20" t="s">
        <v>26</v>
      </c>
      <c r="C18" s="12" t="s">
        <v>14</v>
      </c>
      <c r="D18" s="18">
        <f>$C$2</f>
        <v>6</v>
      </c>
      <c r="E18" s="22"/>
      <c r="F18" s="28">
        <f t="shared" si="1"/>
        <v>0</v>
      </c>
    </row>
    <row r="19" spans="1:6" s="3" customFormat="1" x14ac:dyDescent="0.45">
      <c r="A19" s="16">
        <v>13</v>
      </c>
      <c r="B19" s="20" t="s">
        <v>27</v>
      </c>
      <c r="C19" s="12" t="s">
        <v>28</v>
      </c>
      <c r="D19" s="18">
        <v>1</v>
      </c>
      <c r="E19" s="22"/>
      <c r="F19" s="28">
        <f t="shared" si="1"/>
        <v>0</v>
      </c>
    </row>
    <row r="20" spans="1:6" s="3" customFormat="1" x14ac:dyDescent="0.45">
      <c r="A20" s="16">
        <v>14</v>
      </c>
      <c r="B20" s="20" t="s">
        <v>29</v>
      </c>
      <c r="C20" s="12" t="s">
        <v>14</v>
      </c>
      <c r="D20" s="18">
        <f>$C$2</f>
        <v>6</v>
      </c>
      <c r="E20" s="22"/>
      <c r="F20" s="28">
        <f t="shared" si="1"/>
        <v>0</v>
      </c>
    </row>
    <row r="21" spans="1:6" s="3" customFormat="1" x14ac:dyDescent="0.45">
      <c r="A21" s="16">
        <v>15</v>
      </c>
      <c r="B21" s="20" t="s">
        <v>30</v>
      </c>
      <c r="C21" s="12" t="s">
        <v>14</v>
      </c>
      <c r="D21" s="18">
        <v>1</v>
      </c>
      <c r="E21" s="22"/>
      <c r="F21" s="28">
        <f t="shared" si="1"/>
        <v>0</v>
      </c>
    </row>
    <row r="22" spans="1:6" s="3" customFormat="1" ht="25.5" x14ac:dyDescent="0.45">
      <c r="A22" s="16">
        <v>16</v>
      </c>
      <c r="B22" s="23" t="s">
        <v>31</v>
      </c>
      <c r="C22" s="12" t="s">
        <v>14</v>
      </c>
      <c r="D22" s="18">
        <v>4</v>
      </c>
      <c r="E22" s="22"/>
      <c r="F22" s="28">
        <f t="shared" si="1"/>
        <v>0</v>
      </c>
    </row>
    <row r="23" spans="1:6" s="3" customFormat="1" x14ac:dyDescent="0.45">
      <c r="A23" s="16">
        <v>17</v>
      </c>
      <c r="B23" s="23" t="s">
        <v>32</v>
      </c>
      <c r="C23" s="12" t="s">
        <v>14</v>
      </c>
      <c r="D23" s="18">
        <v>2</v>
      </c>
      <c r="E23" s="22"/>
      <c r="F23" s="28">
        <f t="shared" si="1"/>
        <v>0</v>
      </c>
    </row>
    <row r="24" spans="1:6" s="3" customFormat="1" x14ac:dyDescent="0.45">
      <c r="A24" s="16">
        <v>18</v>
      </c>
      <c r="B24" s="23" t="s">
        <v>33</v>
      </c>
      <c r="C24" s="12" t="s">
        <v>34</v>
      </c>
      <c r="D24" s="18">
        <v>1</v>
      </c>
      <c r="E24" s="22"/>
      <c r="F24" s="28">
        <f t="shared" si="1"/>
        <v>0</v>
      </c>
    </row>
    <row r="25" spans="1:6" s="3" customFormat="1" ht="38.25" x14ac:dyDescent="0.45">
      <c r="A25" s="16">
        <v>19</v>
      </c>
      <c r="B25" s="26" t="s">
        <v>58</v>
      </c>
      <c r="C25" s="24" t="s">
        <v>35</v>
      </c>
      <c r="D25" s="18">
        <v>2</v>
      </c>
      <c r="E25" s="22"/>
      <c r="F25" s="28">
        <f t="shared" si="1"/>
        <v>0</v>
      </c>
    </row>
    <row r="26" spans="1:6" s="3" customFormat="1" x14ac:dyDescent="0.45">
      <c r="A26" s="16">
        <v>20</v>
      </c>
      <c r="B26" s="25" t="s">
        <v>76</v>
      </c>
      <c r="C26" s="12" t="s">
        <v>14</v>
      </c>
      <c r="D26" s="18">
        <v>2</v>
      </c>
      <c r="E26" s="22"/>
      <c r="F26" s="28">
        <f t="shared" si="1"/>
        <v>0</v>
      </c>
    </row>
    <row r="27" spans="1:6" s="3" customFormat="1" x14ac:dyDescent="0.45">
      <c r="A27" s="16">
        <v>21</v>
      </c>
      <c r="B27" s="20" t="s">
        <v>36</v>
      </c>
      <c r="C27" s="12" t="s">
        <v>14</v>
      </c>
      <c r="D27" s="18">
        <v>1</v>
      </c>
      <c r="E27" s="22"/>
      <c r="F27" s="28">
        <f t="shared" si="1"/>
        <v>0</v>
      </c>
    </row>
    <row r="28" spans="1:6" s="3" customFormat="1" ht="38.25" x14ac:dyDescent="0.45">
      <c r="A28" s="16">
        <v>22</v>
      </c>
      <c r="B28" s="20" t="s">
        <v>37</v>
      </c>
      <c r="C28" s="12" t="s">
        <v>14</v>
      </c>
      <c r="D28" s="18">
        <v>1</v>
      </c>
      <c r="E28" s="22"/>
      <c r="F28" s="28">
        <f t="shared" si="1"/>
        <v>0</v>
      </c>
    </row>
    <row r="29" spans="1:6" s="3" customFormat="1" x14ac:dyDescent="0.45">
      <c r="A29" s="33" t="s">
        <v>38</v>
      </c>
      <c r="B29" s="34" t="s">
        <v>39</v>
      </c>
      <c r="C29" s="35"/>
      <c r="D29" s="55"/>
      <c r="E29" s="36"/>
      <c r="F29" s="37"/>
    </row>
    <row r="30" spans="1:6" s="3" customFormat="1" x14ac:dyDescent="0.45">
      <c r="A30" s="16">
        <v>23</v>
      </c>
      <c r="B30" s="23" t="s">
        <v>40</v>
      </c>
      <c r="C30" s="12" t="s">
        <v>14</v>
      </c>
      <c r="D30" s="18">
        <f t="shared" ref="D30:D35" si="2">$C$2</f>
        <v>6</v>
      </c>
      <c r="E30" s="22"/>
      <c r="F30" s="28">
        <f>E30*D30</f>
        <v>0</v>
      </c>
    </row>
    <row r="31" spans="1:6" s="3" customFormat="1" x14ac:dyDescent="0.45">
      <c r="A31" s="16">
        <v>24</v>
      </c>
      <c r="B31" s="23" t="s">
        <v>41</v>
      </c>
      <c r="C31" s="12" t="s">
        <v>14</v>
      </c>
      <c r="D31" s="18">
        <f t="shared" si="2"/>
        <v>6</v>
      </c>
      <c r="E31" s="22"/>
      <c r="F31" s="28">
        <f t="shared" ref="F31:F40" si="3">E31*D31</f>
        <v>0</v>
      </c>
    </row>
    <row r="32" spans="1:6" s="3" customFormat="1" ht="25.5" x14ac:dyDescent="0.45">
      <c r="A32" s="16">
        <v>25</v>
      </c>
      <c r="B32" s="23" t="s">
        <v>42</v>
      </c>
      <c r="C32" s="12" t="s">
        <v>14</v>
      </c>
      <c r="D32" s="18">
        <f t="shared" si="2"/>
        <v>6</v>
      </c>
      <c r="E32" s="22"/>
      <c r="F32" s="28">
        <f t="shared" si="3"/>
        <v>0</v>
      </c>
    </row>
    <row r="33" spans="1:6" s="3" customFormat="1" x14ac:dyDescent="0.45">
      <c r="A33" s="16">
        <v>26</v>
      </c>
      <c r="B33" s="20" t="s">
        <v>43</v>
      </c>
      <c r="C33" s="12" t="s">
        <v>14</v>
      </c>
      <c r="D33" s="18">
        <f t="shared" si="2"/>
        <v>6</v>
      </c>
      <c r="E33" s="22"/>
      <c r="F33" s="28">
        <f t="shared" si="3"/>
        <v>0</v>
      </c>
    </row>
    <row r="34" spans="1:6" s="3" customFormat="1" x14ac:dyDescent="0.45">
      <c r="A34" s="16">
        <v>27</v>
      </c>
      <c r="B34" s="20" t="s">
        <v>44</v>
      </c>
      <c r="C34" s="12" t="s">
        <v>14</v>
      </c>
      <c r="D34" s="18">
        <f t="shared" si="2"/>
        <v>6</v>
      </c>
      <c r="E34" s="22"/>
      <c r="F34" s="28">
        <f t="shared" si="3"/>
        <v>0</v>
      </c>
    </row>
    <row r="35" spans="1:6" s="3" customFormat="1" x14ac:dyDescent="0.45">
      <c r="A35" s="16">
        <v>28</v>
      </c>
      <c r="B35" s="20" t="s">
        <v>75</v>
      </c>
      <c r="C35" s="12" t="s">
        <v>14</v>
      </c>
      <c r="D35" s="18">
        <f t="shared" si="2"/>
        <v>6</v>
      </c>
      <c r="E35" s="22"/>
      <c r="F35" s="28">
        <f t="shared" si="3"/>
        <v>0</v>
      </c>
    </row>
    <row r="36" spans="1:6" s="3" customFormat="1" x14ac:dyDescent="0.45">
      <c r="A36" s="16">
        <v>29</v>
      </c>
      <c r="B36" s="20" t="s">
        <v>45</v>
      </c>
      <c r="C36" s="12" t="s">
        <v>14</v>
      </c>
      <c r="D36" s="18">
        <v>1</v>
      </c>
      <c r="E36" s="22"/>
      <c r="F36" s="28">
        <f t="shared" si="3"/>
        <v>0</v>
      </c>
    </row>
    <row r="37" spans="1:6" s="3" customFormat="1" x14ac:dyDescent="0.45">
      <c r="A37" s="16">
        <v>30</v>
      </c>
      <c r="B37" s="21" t="s">
        <v>46</v>
      </c>
      <c r="C37" s="13" t="s">
        <v>14</v>
      </c>
      <c r="D37" s="19">
        <v>1</v>
      </c>
      <c r="E37" s="22"/>
      <c r="F37" s="28">
        <f t="shared" si="3"/>
        <v>0</v>
      </c>
    </row>
    <row r="38" spans="1:6" s="3" customFormat="1" ht="25.5" x14ac:dyDescent="0.45">
      <c r="A38" s="16">
        <v>31</v>
      </c>
      <c r="B38" s="21" t="s">
        <v>47</v>
      </c>
      <c r="C38" s="13" t="s">
        <v>14</v>
      </c>
      <c r="D38" s="19">
        <v>2</v>
      </c>
      <c r="E38" s="22"/>
      <c r="F38" s="28">
        <f t="shared" si="3"/>
        <v>0</v>
      </c>
    </row>
    <row r="39" spans="1:6" s="3" customFormat="1" x14ac:dyDescent="0.45">
      <c r="A39" s="16">
        <v>32</v>
      </c>
      <c r="B39" s="21" t="s">
        <v>79</v>
      </c>
      <c r="C39" s="13" t="s">
        <v>14</v>
      </c>
      <c r="D39" s="19">
        <v>1</v>
      </c>
      <c r="E39" s="22"/>
      <c r="F39" s="28">
        <f t="shared" si="3"/>
        <v>0</v>
      </c>
    </row>
    <row r="40" spans="1:6" s="3" customFormat="1" ht="25.9" thickBot="1" x14ac:dyDescent="0.5">
      <c r="A40" s="16">
        <v>33</v>
      </c>
      <c r="B40" s="21" t="s">
        <v>48</v>
      </c>
      <c r="C40" s="13" t="s">
        <v>14</v>
      </c>
      <c r="D40" s="18">
        <v>4</v>
      </c>
      <c r="E40" s="22"/>
      <c r="F40" s="28">
        <f t="shared" si="3"/>
        <v>0</v>
      </c>
    </row>
    <row r="41" spans="1:6" s="3" customFormat="1" ht="14.65" thickBot="1" x14ac:dyDescent="0.5">
      <c r="A41" s="131" t="s">
        <v>49</v>
      </c>
      <c r="B41" s="132"/>
      <c r="C41" s="132"/>
      <c r="D41" s="132"/>
      <c r="E41" s="133"/>
      <c r="F41" s="53">
        <f>SUM(F7:F40)</f>
        <v>0</v>
      </c>
    </row>
    <row r="42" spans="1:6" s="3" customFormat="1" ht="14.65" thickBot="1" x14ac:dyDescent="0.5">
      <c r="A42" s="47"/>
      <c r="B42" s="48"/>
      <c r="C42" s="48"/>
      <c r="D42" s="48"/>
      <c r="E42" s="49"/>
      <c r="F42" s="50"/>
    </row>
    <row r="43" spans="1:6" s="3" customFormat="1" x14ac:dyDescent="0.45">
      <c r="A43" s="134" t="s">
        <v>50</v>
      </c>
      <c r="B43" s="135"/>
      <c r="C43" s="135"/>
      <c r="D43" s="135"/>
      <c r="E43" s="135"/>
      <c r="F43" s="136"/>
    </row>
    <row r="44" spans="1:6" s="3" customFormat="1" x14ac:dyDescent="0.45">
      <c r="A44" s="38" t="s">
        <v>5</v>
      </c>
      <c r="B44" s="39" t="s">
        <v>6</v>
      </c>
      <c r="C44" s="39" t="s">
        <v>7</v>
      </c>
      <c r="D44" s="54" t="s">
        <v>8</v>
      </c>
      <c r="E44" s="40" t="s">
        <v>9</v>
      </c>
      <c r="F44" s="41" t="s">
        <v>10</v>
      </c>
    </row>
    <row r="45" spans="1:6" ht="14.65" thickBot="1" x14ac:dyDescent="0.5">
      <c r="A45" s="17">
        <v>34</v>
      </c>
      <c r="B45" s="14" t="s">
        <v>51</v>
      </c>
      <c r="C45" s="13" t="s">
        <v>52</v>
      </c>
      <c r="D45" s="15">
        <v>12</v>
      </c>
      <c r="E45" s="22"/>
      <c r="F45" s="28">
        <f>E45*D45</f>
        <v>0</v>
      </c>
    </row>
    <row r="46" spans="1:6" ht="14.65" thickBot="1" x14ac:dyDescent="0.5">
      <c r="A46" s="131" t="s">
        <v>53</v>
      </c>
      <c r="B46" s="132"/>
      <c r="C46" s="132"/>
      <c r="D46" s="132"/>
      <c r="E46" s="133"/>
      <c r="F46" s="53">
        <f>F45</f>
        <v>0</v>
      </c>
    </row>
    <row r="47" spans="1:6" x14ac:dyDescent="0.45">
      <c r="F47" s="51"/>
    </row>
    <row r="48" spans="1:6" ht="18" x14ac:dyDescent="0.45">
      <c r="C48" s="137" t="s">
        <v>54</v>
      </c>
      <c r="D48" s="138"/>
      <c r="E48" s="139"/>
      <c r="F48" s="52">
        <f>F46+F41</f>
        <v>0</v>
      </c>
    </row>
    <row r="51" spans="1:7" ht="14.25" customHeight="1" x14ac:dyDescent="0.45">
      <c r="A51" s="129" t="s">
        <v>77</v>
      </c>
      <c r="B51" s="129"/>
      <c r="C51" s="129"/>
      <c r="D51" s="129"/>
      <c r="E51" s="129"/>
      <c r="F51" s="63"/>
      <c r="G51" s="62"/>
    </row>
  </sheetData>
  <sheetProtection password="E8F5" sheet="1"/>
  <mergeCells count="6">
    <mergeCell ref="A51:E51"/>
    <mergeCell ref="A1:F1"/>
    <mergeCell ref="A41:E41"/>
    <mergeCell ref="A43:F43"/>
    <mergeCell ref="A46:E46"/>
    <mergeCell ref="C48:E48"/>
  </mergeCells>
  <pageMargins left="0.7" right="0.7" top="0.75" bottom="0.75" header="0.3" footer="0.3"/>
  <ignoredErrors>
    <ignoredError sqref="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77CF-7342-483C-BE70-673A8F9A06C0}">
  <dimension ref="A1:G51"/>
  <sheetViews>
    <sheetView topLeftCell="A31" workbookViewId="0">
      <selection activeCell="E45" sqref="E45"/>
    </sheetView>
  </sheetViews>
  <sheetFormatPr defaultRowHeight="14.25" x14ac:dyDescent="0.45"/>
  <cols>
    <col min="1" max="1" width="6.46484375" style="1" bestFit="1" customWidth="1"/>
    <col min="2" max="2" width="60" customWidth="1"/>
    <col min="3" max="3" width="13.46484375" customWidth="1"/>
    <col min="4" max="4" width="8.19921875" bestFit="1" customWidth="1"/>
    <col min="5" max="5" width="14.46484375" style="2" bestFit="1" customWidth="1"/>
    <col min="6" max="6" width="20.46484375" style="2" customWidth="1"/>
  </cols>
  <sheetData>
    <row r="1" spans="1:7" ht="26.65" x14ac:dyDescent="0.45">
      <c r="A1" s="130" t="s">
        <v>59</v>
      </c>
      <c r="B1" s="130"/>
      <c r="C1" s="130"/>
      <c r="D1" s="130"/>
      <c r="E1" s="130"/>
      <c r="F1" s="130"/>
    </row>
    <row r="2" spans="1:7" x14ac:dyDescent="0.45">
      <c r="A2" s="42"/>
      <c r="B2" s="43" t="s">
        <v>3</v>
      </c>
      <c r="C2" s="44">
        <v>10</v>
      </c>
      <c r="D2" s="45"/>
      <c r="E2" s="46"/>
      <c r="F2" s="46"/>
    </row>
    <row r="3" spans="1:7" ht="14.65" thickBot="1" x14ac:dyDescent="0.5">
      <c r="A3" s="42"/>
      <c r="B3" s="42"/>
      <c r="C3" s="42"/>
      <c r="D3" s="42"/>
      <c r="E3" s="42"/>
      <c r="F3" s="42"/>
    </row>
    <row r="4" spans="1:7" x14ac:dyDescent="0.45">
      <c r="A4" s="29" t="s">
        <v>4</v>
      </c>
      <c r="B4" s="30"/>
      <c r="C4" s="30"/>
      <c r="D4" s="30"/>
      <c r="E4" s="31"/>
      <c r="F4" s="32"/>
    </row>
    <row r="5" spans="1:7" x14ac:dyDescent="0.45">
      <c r="A5" s="33" t="s">
        <v>5</v>
      </c>
      <c r="B5" s="35" t="s">
        <v>6</v>
      </c>
      <c r="C5" s="35" t="s">
        <v>7</v>
      </c>
      <c r="D5" s="55" t="s">
        <v>8</v>
      </c>
      <c r="E5" s="36" t="s">
        <v>9</v>
      </c>
      <c r="F5" s="37" t="s">
        <v>10</v>
      </c>
    </row>
    <row r="6" spans="1:7" s="3" customFormat="1" x14ac:dyDescent="0.45">
      <c r="A6" s="33" t="s">
        <v>11</v>
      </c>
      <c r="B6" s="34" t="s">
        <v>12</v>
      </c>
      <c r="C6" s="35"/>
      <c r="D6" s="55"/>
      <c r="E6" s="36"/>
      <c r="F6" s="37"/>
    </row>
    <row r="7" spans="1:7" s="3" customFormat="1" x14ac:dyDescent="0.45">
      <c r="A7" s="16">
        <v>1</v>
      </c>
      <c r="B7" s="20" t="s">
        <v>13</v>
      </c>
      <c r="C7" s="12" t="s">
        <v>14</v>
      </c>
      <c r="D7" s="18">
        <f>$C$2</f>
        <v>10</v>
      </c>
      <c r="E7" s="22"/>
      <c r="F7" s="28">
        <f>E7*D7</f>
        <v>0</v>
      </c>
      <c r="G7" s="27"/>
    </row>
    <row r="8" spans="1:7" s="3" customFormat="1" x14ac:dyDescent="0.45">
      <c r="A8" s="16">
        <v>2</v>
      </c>
      <c r="B8" s="20" t="s">
        <v>15</v>
      </c>
      <c r="C8" s="12" t="s">
        <v>14</v>
      </c>
      <c r="D8" s="18">
        <f t="shared" ref="D8:D14" si="0">$C$2</f>
        <v>10</v>
      </c>
      <c r="E8" s="22"/>
      <c r="F8" s="28">
        <f t="shared" ref="F8:F28" si="1">E8*D8</f>
        <v>0</v>
      </c>
      <c r="G8" s="27"/>
    </row>
    <row r="9" spans="1:7" s="3" customFormat="1" x14ac:dyDescent="0.45">
      <c r="A9" s="16">
        <v>3</v>
      </c>
      <c r="B9" s="20" t="s">
        <v>16</v>
      </c>
      <c r="C9" s="12" t="s">
        <v>14</v>
      </c>
      <c r="D9" s="18">
        <f t="shared" si="0"/>
        <v>10</v>
      </c>
      <c r="E9" s="22"/>
      <c r="F9" s="28">
        <f t="shared" si="1"/>
        <v>0</v>
      </c>
    </row>
    <row r="10" spans="1:7" s="3" customFormat="1" ht="12" customHeight="1" x14ac:dyDescent="0.45">
      <c r="A10" s="16">
        <v>4</v>
      </c>
      <c r="B10" s="20" t="s">
        <v>17</v>
      </c>
      <c r="C10" s="12" t="s">
        <v>18</v>
      </c>
      <c r="D10" s="18">
        <f t="shared" si="0"/>
        <v>10</v>
      </c>
      <c r="E10" s="22"/>
      <c r="F10" s="28">
        <f t="shared" si="1"/>
        <v>0</v>
      </c>
    </row>
    <row r="11" spans="1:7" s="3" customFormat="1" x14ac:dyDescent="0.45">
      <c r="A11" s="16">
        <v>5</v>
      </c>
      <c r="B11" s="20" t="s">
        <v>19</v>
      </c>
      <c r="C11" s="12" t="s">
        <v>18</v>
      </c>
      <c r="D11" s="18">
        <f t="shared" si="0"/>
        <v>10</v>
      </c>
      <c r="E11" s="22"/>
      <c r="F11" s="28">
        <f t="shared" si="1"/>
        <v>0</v>
      </c>
    </row>
    <row r="12" spans="1:7" s="3" customFormat="1" x14ac:dyDescent="0.45">
      <c r="A12" s="16">
        <v>6</v>
      </c>
      <c r="B12" s="20" t="s">
        <v>20</v>
      </c>
      <c r="C12" s="12" t="s">
        <v>14</v>
      </c>
      <c r="D12" s="18">
        <f t="shared" si="0"/>
        <v>10</v>
      </c>
      <c r="E12" s="22"/>
      <c r="F12" s="28">
        <f t="shared" si="1"/>
        <v>0</v>
      </c>
    </row>
    <row r="13" spans="1:7" s="3" customFormat="1" x14ac:dyDescent="0.45">
      <c r="A13" s="16">
        <v>7</v>
      </c>
      <c r="B13" s="20" t="s">
        <v>21</v>
      </c>
      <c r="C13" s="12" t="s">
        <v>14</v>
      </c>
      <c r="D13" s="18">
        <f t="shared" si="0"/>
        <v>10</v>
      </c>
      <c r="E13" s="22"/>
      <c r="F13" s="28">
        <f t="shared" si="1"/>
        <v>0</v>
      </c>
    </row>
    <row r="14" spans="1:7" s="3" customFormat="1" x14ac:dyDescent="0.45">
      <c r="A14" s="16">
        <v>8</v>
      </c>
      <c r="B14" s="20" t="s">
        <v>22</v>
      </c>
      <c r="C14" s="12" t="s">
        <v>18</v>
      </c>
      <c r="D14" s="18">
        <f t="shared" si="0"/>
        <v>10</v>
      </c>
      <c r="E14" s="22"/>
      <c r="F14" s="28">
        <f t="shared" si="1"/>
        <v>0</v>
      </c>
    </row>
    <row r="15" spans="1:7" s="3" customFormat="1" x14ac:dyDescent="0.45">
      <c r="A15" s="16">
        <v>9</v>
      </c>
      <c r="B15" s="20" t="s">
        <v>23</v>
      </c>
      <c r="C15" s="12" t="s">
        <v>18</v>
      </c>
      <c r="D15" s="18">
        <f>$C$2*2</f>
        <v>20</v>
      </c>
      <c r="E15" s="22"/>
      <c r="F15" s="28">
        <f t="shared" si="1"/>
        <v>0</v>
      </c>
    </row>
    <row r="16" spans="1:7" s="3" customFormat="1" ht="25.5" x14ac:dyDescent="0.45">
      <c r="A16" s="16">
        <v>10</v>
      </c>
      <c r="B16" s="20" t="s">
        <v>24</v>
      </c>
      <c r="C16" s="12" t="s">
        <v>18</v>
      </c>
      <c r="D16" s="18">
        <f>$C$2</f>
        <v>10</v>
      </c>
      <c r="E16" s="22"/>
      <c r="F16" s="28">
        <f t="shared" si="1"/>
        <v>0</v>
      </c>
    </row>
    <row r="17" spans="1:6" s="3" customFormat="1" ht="25.5" x14ac:dyDescent="0.45">
      <c r="A17" s="16">
        <v>11</v>
      </c>
      <c r="B17" s="20" t="s">
        <v>25</v>
      </c>
      <c r="C17" s="12" t="s">
        <v>18</v>
      </c>
      <c r="D17" s="18">
        <f>$C$2</f>
        <v>10</v>
      </c>
      <c r="E17" s="22"/>
      <c r="F17" s="28">
        <f t="shared" si="1"/>
        <v>0</v>
      </c>
    </row>
    <row r="18" spans="1:6" s="3" customFormat="1" x14ac:dyDescent="0.45">
      <c r="A18" s="16">
        <v>12</v>
      </c>
      <c r="B18" s="20" t="s">
        <v>26</v>
      </c>
      <c r="C18" s="12" t="s">
        <v>14</v>
      </c>
      <c r="D18" s="18">
        <f>$C$2</f>
        <v>10</v>
      </c>
      <c r="E18" s="22"/>
      <c r="F18" s="28">
        <f t="shared" si="1"/>
        <v>0</v>
      </c>
    </row>
    <row r="19" spans="1:6" s="3" customFormat="1" x14ac:dyDescent="0.45">
      <c r="A19" s="16">
        <v>13</v>
      </c>
      <c r="B19" s="20" t="s">
        <v>27</v>
      </c>
      <c r="C19" s="12" t="s">
        <v>28</v>
      </c>
      <c r="D19" s="18">
        <v>1</v>
      </c>
      <c r="E19" s="22"/>
      <c r="F19" s="28">
        <f t="shared" si="1"/>
        <v>0</v>
      </c>
    </row>
    <row r="20" spans="1:6" s="3" customFormat="1" x14ac:dyDescent="0.45">
      <c r="A20" s="16">
        <v>14</v>
      </c>
      <c r="B20" s="20" t="s">
        <v>29</v>
      </c>
      <c r="C20" s="12" t="s">
        <v>14</v>
      </c>
      <c r="D20" s="18">
        <f>$C$2</f>
        <v>10</v>
      </c>
      <c r="E20" s="22"/>
      <c r="F20" s="28">
        <f t="shared" si="1"/>
        <v>0</v>
      </c>
    </row>
    <row r="21" spans="1:6" s="3" customFormat="1" x14ac:dyDescent="0.45">
      <c r="A21" s="16">
        <v>15</v>
      </c>
      <c r="B21" s="20" t="s">
        <v>30</v>
      </c>
      <c r="C21" s="12" t="s">
        <v>14</v>
      </c>
      <c r="D21" s="18">
        <v>1</v>
      </c>
      <c r="E21" s="22"/>
      <c r="F21" s="28">
        <f t="shared" si="1"/>
        <v>0</v>
      </c>
    </row>
    <row r="22" spans="1:6" s="3" customFormat="1" ht="25.5" x14ac:dyDescent="0.45">
      <c r="A22" s="16">
        <v>16</v>
      </c>
      <c r="B22" s="23" t="s">
        <v>31</v>
      </c>
      <c r="C22" s="12" t="s">
        <v>14</v>
      </c>
      <c r="D22" s="18">
        <v>4</v>
      </c>
      <c r="E22" s="22"/>
      <c r="F22" s="28">
        <f t="shared" si="1"/>
        <v>0</v>
      </c>
    </row>
    <row r="23" spans="1:6" s="3" customFormat="1" x14ac:dyDescent="0.45">
      <c r="A23" s="16">
        <v>17</v>
      </c>
      <c r="B23" s="23" t="s">
        <v>32</v>
      </c>
      <c r="C23" s="12" t="s">
        <v>14</v>
      </c>
      <c r="D23" s="18">
        <v>2</v>
      </c>
      <c r="E23" s="22"/>
      <c r="F23" s="28">
        <f t="shared" si="1"/>
        <v>0</v>
      </c>
    </row>
    <row r="24" spans="1:6" s="3" customFormat="1" x14ac:dyDescent="0.45">
      <c r="A24" s="16">
        <v>18</v>
      </c>
      <c r="B24" s="23" t="s">
        <v>33</v>
      </c>
      <c r="C24" s="12" t="s">
        <v>34</v>
      </c>
      <c r="D24" s="18">
        <v>1</v>
      </c>
      <c r="E24" s="22"/>
      <c r="F24" s="28">
        <f t="shared" si="1"/>
        <v>0</v>
      </c>
    </row>
    <row r="25" spans="1:6" s="3" customFormat="1" ht="38.25" x14ac:dyDescent="0.45">
      <c r="A25" s="16">
        <v>19</v>
      </c>
      <c r="B25" s="26" t="s">
        <v>58</v>
      </c>
      <c r="C25" s="24" t="s">
        <v>35</v>
      </c>
      <c r="D25" s="18">
        <v>2</v>
      </c>
      <c r="E25" s="22"/>
      <c r="F25" s="28">
        <f t="shared" si="1"/>
        <v>0</v>
      </c>
    </row>
    <row r="26" spans="1:6" s="3" customFormat="1" x14ac:dyDescent="0.45">
      <c r="A26" s="16">
        <v>20</v>
      </c>
      <c r="B26" s="25" t="s">
        <v>76</v>
      </c>
      <c r="C26" s="12" t="s">
        <v>14</v>
      </c>
      <c r="D26" s="18">
        <v>2</v>
      </c>
      <c r="E26" s="22"/>
      <c r="F26" s="28">
        <f t="shared" si="1"/>
        <v>0</v>
      </c>
    </row>
    <row r="27" spans="1:6" s="3" customFormat="1" x14ac:dyDescent="0.45">
      <c r="A27" s="16">
        <v>21</v>
      </c>
      <c r="B27" s="20" t="s">
        <v>36</v>
      </c>
      <c r="C27" s="12" t="s">
        <v>14</v>
      </c>
      <c r="D27" s="18">
        <v>1</v>
      </c>
      <c r="E27" s="22"/>
      <c r="F27" s="28">
        <f t="shared" si="1"/>
        <v>0</v>
      </c>
    </row>
    <row r="28" spans="1:6" s="3" customFormat="1" ht="38.25" x14ac:dyDescent="0.45">
      <c r="A28" s="16">
        <v>22</v>
      </c>
      <c r="B28" s="20" t="s">
        <v>37</v>
      </c>
      <c r="C28" s="12" t="s">
        <v>14</v>
      </c>
      <c r="D28" s="18">
        <v>1</v>
      </c>
      <c r="E28" s="22"/>
      <c r="F28" s="28">
        <f t="shared" si="1"/>
        <v>0</v>
      </c>
    </row>
    <row r="29" spans="1:6" s="3" customFormat="1" x14ac:dyDescent="0.45">
      <c r="A29" s="33" t="s">
        <v>38</v>
      </c>
      <c r="B29" s="34" t="s">
        <v>39</v>
      </c>
      <c r="C29" s="35"/>
      <c r="D29" s="55"/>
      <c r="E29" s="36"/>
      <c r="F29" s="37"/>
    </row>
    <row r="30" spans="1:6" s="3" customFormat="1" x14ac:dyDescent="0.45">
      <c r="A30" s="16">
        <v>23</v>
      </c>
      <c r="B30" s="23" t="s">
        <v>40</v>
      </c>
      <c r="C30" s="12" t="s">
        <v>14</v>
      </c>
      <c r="D30" s="18">
        <f t="shared" ref="D30:D35" si="2">$C$2</f>
        <v>10</v>
      </c>
      <c r="E30" s="22"/>
      <c r="F30" s="28">
        <f>E30*D30</f>
        <v>0</v>
      </c>
    </row>
    <row r="31" spans="1:6" s="3" customFormat="1" x14ac:dyDescent="0.45">
      <c r="A31" s="16">
        <v>24</v>
      </c>
      <c r="B31" s="23" t="s">
        <v>41</v>
      </c>
      <c r="C31" s="12" t="s">
        <v>14</v>
      </c>
      <c r="D31" s="18">
        <f t="shared" si="2"/>
        <v>10</v>
      </c>
      <c r="E31" s="22"/>
      <c r="F31" s="28">
        <f t="shared" ref="F31:F40" si="3">E31*D31</f>
        <v>0</v>
      </c>
    </row>
    <row r="32" spans="1:6" s="3" customFormat="1" ht="25.5" x14ac:dyDescent="0.45">
      <c r="A32" s="16">
        <v>25</v>
      </c>
      <c r="B32" s="23" t="s">
        <v>42</v>
      </c>
      <c r="C32" s="12" t="s">
        <v>14</v>
      </c>
      <c r="D32" s="18">
        <f t="shared" si="2"/>
        <v>10</v>
      </c>
      <c r="E32" s="22"/>
      <c r="F32" s="28">
        <f t="shared" si="3"/>
        <v>0</v>
      </c>
    </row>
    <row r="33" spans="1:6" s="3" customFormat="1" x14ac:dyDescent="0.45">
      <c r="A33" s="16">
        <v>26</v>
      </c>
      <c r="B33" s="20" t="s">
        <v>43</v>
      </c>
      <c r="C33" s="12" t="s">
        <v>14</v>
      </c>
      <c r="D33" s="18">
        <f t="shared" si="2"/>
        <v>10</v>
      </c>
      <c r="E33" s="22"/>
      <c r="F33" s="28">
        <f t="shared" si="3"/>
        <v>0</v>
      </c>
    </row>
    <row r="34" spans="1:6" s="3" customFormat="1" x14ac:dyDescent="0.45">
      <c r="A34" s="16">
        <v>27</v>
      </c>
      <c r="B34" s="20" t="s">
        <v>44</v>
      </c>
      <c r="C34" s="12" t="s">
        <v>14</v>
      </c>
      <c r="D34" s="18">
        <f t="shared" si="2"/>
        <v>10</v>
      </c>
      <c r="E34" s="22"/>
      <c r="F34" s="28">
        <f t="shared" si="3"/>
        <v>0</v>
      </c>
    </row>
    <row r="35" spans="1:6" s="3" customFormat="1" x14ac:dyDescent="0.45">
      <c r="A35" s="16">
        <v>28</v>
      </c>
      <c r="B35" s="20" t="s">
        <v>75</v>
      </c>
      <c r="C35" s="12" t="s">
        <v>14</v>
      </c>
      <c r="D35" s="18">
        <f t="shared" si="2"/>
        <v>10</v>
      </c>
      <c r="E35" s="22"/>
      <c r="F35" s="28">
        <f t="shared" si="3"/>
        <v>0</v>
      </c>
    </row>
    <row r="36" spans="1:6" s="3" customFormat="1" x14ac:dyDescent="0.45">
      <c r="A36" s="16">
        <v>29</v>
      </c>
      <c r="B36" s="20" t="s">
        <v>45</v>
      </c>
      <c r="C36" s="12" t="s">
        <v>14</v>
      </c>
      <c r="D36" s="18">
        <v>1</v>
      </c>
      <c r="E36" s="22"/>
      <c r="F36" s="28">
        <f t="shared" si="3"/>
        <v>0</v>
      </c>
    </row>
    <row r="37" spans="1:6" s="3" customFormat="1" x14ac:dyDescent="0.45">
      <c r="A37" s="16">
        <v>30</v>
      </c>
      <c r="B37" s="21" t="s">
        <v>46</v>
      </c>
      <c r="C37" s="13" t="s">
        <v>14</v>
      </c>
      <c r="D37" s="19">
        <v>1</v>
      </c>
      <c r="E37" s="22"/>
      <c r="F37" s="28">
        <f t="shared" si="3"/>
        <v>0</v>
      </c>
    </row>
    <row r="38" spans="1:6" s="3" customFormat="1" ht="25.5" x14ac:dyDescent="0.45">
      <c r="A38" s="16">
        <v>31</v>
      </c>
      <c r="B38" s="21" t="s">
        <v>47</v>
      </c>
      <c r="C38" s="13" t="s">
        <v>14</v>
      </c>
      <c r="D38" s="19">
        <v>2</v>
      </c>
      <c r="E38" s="22"/>
      <c r="F38" s="28">
        <f t="shared" si="3"/>
        <v>0</v>
      </c>
    </row>
    <row r="39" spans="1:6" s="3" customFormat="1" x14ac:dyDescent="0.45">
      <c r="A39" s="16">
        <v>32</v>
      </c>
      <c r="B39" s="21" t="s">
        <v>79</v>
      </c>
      <c r="C39" s="13" t="s">
        <v>14</v>
      </c>
      <c r="D39" s="19">
        <v>1</v>
      </c>
      <c r="E39" s="22"/>
      <c r="F39" s="28">
        <f t="shared" si="3"/>
        <v>0</v>
      </c>
    </row>
    <row r="40" spans="1:6" s="3" customFormat="1" ht="25.9" thickBot="1" x14ac:dyDescent="0.5">
      <c r="A40" s="16">
        <v>33</v>
      </c>
      <c r="B40" s="21" t="s">
        <v>48</v>
      </c>
      <c r="C40" s="13" t="s">
        <v>14</v>
      </c>
      <c r="D40" s="18">
        <v>4</v>
      </c>
      <c r="E40" s="22"/>
      <c r="F40" s="28">
        <f t="shared" si="3"/>
        <v>0</v>
      </c>
    </row>
    <row r="41" spans="1:6" s="3" customFormat="1" ht="14.65" thickBot="1" x14ac:dyDescent="0.5">
      <c r="A41" s="131" t="s">
        <v>49</v>
      </c>
      <c r="B41" s="132"/>
      <c r="C41" s="132"/>
      <c r="D41" s="132"/>
      <c r="E41" s="133"/>
      <c r="F41" s="53">
        <f>SUM(F7:F40)</f>
        <v>0</v>
      </c>
    </row>
    <row r="42" spans="1:6" s="3" customFormat="1" ht="14.65" thickBot="1" x14ac:dyDescent="0.5">
      <c r="A42" s="47"/>
      <c r="B42" s="48"/>
      <c r="C42" s="48"/>
      <c r="D42" s="48"/>
      <c r="E42" s="49"/>
      <c r="F42" s="50"/>
    </row>
    <row r="43" spans="1:6" s="3" customFormat="1" x14ac:dyDescent="0.45">
      <c r="A43" s="134" t="s">
        <v>50</v>
      </c>
      <c r="B43" s="135"/>
      <c r="C43" s="135"/>
      <c r="D43" s="135"/>
      <c r="E43" s="135"/>
      <c r="F43" s="136"/>
    </row>
    <row r="44" spans="1:6" s="3" customFormat="1" x14ac:dyDescent="0.45">
      <c r="A44" s="38" t="s">
        <v>5</v>
      </c>
      <c r="B44" s="39" t="s">
        <v>6</v>
      </c>
      <c r="C44" s="39" t="s">
        <v>7</v>
      </c>
      <c r="D44" s="54" t="s">
        <v>8</v>
      </c>
      <c r="E44" s="40" t="s">
        <v>9</v>
      </c>
      <c r="F44" s="41" t="s">
        <v>10</v>
      </c>
    </row>
    <row r="45" spans="1:6" ht="14.65" thickBot="1" x14ac:dyDescent="0.5">
      <c r="A45" s="17">
        <v>34</v>
      </c>
      <c r="B45" s="14" t="s">
        <v>51</v>
      </c>
      <c r="C45" s="13" t="s">
        <v>52</v>
      </c>
      <c r="D45" s="15">
        <v>12</v>
      </c>
      <c r="E45" s="22"/>
      <c r="F45" s="28">
        <f>E45*D45</f>
        <v>0</v>
      </c>
    </row>
    <row r="46" spans="1:6" ht="14.65" thickBot="1" x14ac:dyDescent="0.5">
      <c r="A46" s="131" t="s">
        <v>53</v>
      </c>
      <c r="B46" s="132"/>
      <c r="C46" s="132"/>
      <c r="D46" s="132"/>
      <c r="E46" s="133"/>
      <c r="F46" s="53">
        <f>F45</f>
        <v>0</v>
      </c>
    </row>
    <row r="47" spans="1:6" x14ac:dyDescent="0.45">
      <c r="F47" s="51"/>
    </row>
    <row r="48" spans="1:6" ht="18" x14ac:dyDescent="0.45">
      <c r="C48" s="137" t="s">
        <v>54</v>
      </c>
      <c r="D48" s="138"/>
      <c r="E48" s="139"/>
      <c r="F48" s="52">
        <f>F46+F41</f>
        <v>0</v>
      </c>
    </row>
    <row r="51" spans="1:7" ht="14.25" customHeight="1" x14ac:dyDescent="0.45">
      <c r="A51" s="129" t="s">
        <v>77</v>
      </c>
      <c r="B51" s="129"/>
      <c r="C51" s="129"/>
      <c r="D51" s="129"/>
      <c r="E51" s="129"/>
      <c r="F51" s="63"/>
      <c r="G51" s="62"/>
    </row>
  </sheetData>
  <sheetProtection password="E8F5" sheet="1" objects="1" scenarios="1"/>
  <mergeCells count="6">
    <mergeCell ref="A51:E51"/>
    <mergeCell ref="A1:F1"/>
    <mergeCell ref="A41:E41"/>
    <mergeCell ref="A43:F43"/>
    <mergeCell ref="A46:E46"/>
    <mergeCell ref="C48:E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4C8B-D1A4-4291-A1E3-E1BE58A0CC97}">
  <dimension ref="A1:G51"/>
  <sheetViews>
    <sheetView topLeftCell="A31" workbookViewId="0">
      <selection activeCell="E45" sqref="E45"/>
    </sheetView>
  </sheetViews>
  <sheetFormatPr defaultRowHeight="14.25" x14ac:dyDescent="0.45"/>
  <cols>
    <col min="1" max="1" width="6.46484375" style="1" bestFit="1" customWidth="1"/>
    <col min="2" max="2" width="60" customWidth="1"/>
    <col min="3" max="3" width="13.46484375" customWidth="1"/>
    <col min="4" max="4" width="8.19921875" bestFit="1" customWidth="1"/>
    <col min="5" max="5" width="14.46484375" style="2" bestFit="1" customWidth="1"/>
    <col min="6" max="6" width="20.46484375" style="2" customWidth="1"/>
  </cols>
  <sheetData>
    <row r="1" spans="1:7" ht="26.65" x14ac:dyDescent="0.45">
      <c r="A1" s="130" t="s">
        <v>59</v>
      </c>
      <c r="B1" s="130"/>
      <c r="C1" s="130"/>
      <c r="D1" s="130"/>
      <c r="E1" s="130"/>
      <c r="F1" s="130"/>
    </row>
    <row r="2" spans="1:7" x14ac:dyDescent="0.45">
      <c r="A2" s="42"/>
      <c r="B2" s="43" t="s">
        <v>3</v>
      </c>
      <c r="C2" s="44">
        <v>12</v>
      </c>
      <c r="D2" s="45"/>
      <c r="E2" s="46"/>
      <c r="F2" s="46"/>
    </row>
    <row r="3" spans="1:7" ht="14.65" thickBot="1" x14ac:dyDescent="0.5">
      <c r="A3" s="42"/>
      <c r="B3" s="42"/>
      <c r="C3" s="42"/>
      <c r="D3" s="42"/>
      <c r="E3" s="42"/>
      <c r="F3" s="42"/>
    </row>
    <row r="4" spans="1:7" x14ac:dyDescent="0.45">
      <c r="A4" s="29" t="s">
        <v>4</v>
      </c>
      <c r="B4" s="30"/>
      <c r="C4" s="30"/>
      <c r="D4" s="30"/>
      <c r="E4" s="31"/>
      <c r="F4" s="32"/>
    </row>
    <row r="5" spans="1:7" x14ac:dyDescent="0.45">
      <c r="A5" s="33" t="s">
        <v>5</v>
      </c>
      <c r="B5" s="35" t="s">
        <v>6</v>
      </c>
      <c r="C5" s="35" t="s">
        <v>7</v>
      </c>
      <c r="D5" s="55" t="s">
        <v>8</v>
      </c>
      <c r="E5" s="36" t="s">
        <v>9</v>
      </c>
      <c r="F5" s="37" t="s">
        <v>10</v>
      </c>
    </row>
    <row r="6" spans="1:7" s="3" customFormat="1" x14ac:dyDescent="0.45">
      <c r="A6" s="33" t="s">
        <v>11</v>
      </c>
      <c r="B6" s="34" t="s">
        <v>12</v>
      </c>
      <c r="C6" s="35"/>
      <c r="D6" s="55"/>
      <c r="E6" s="36"/>
      <c r="F6" s="37"/>
    </row>
    <row r="7" spans="1:7" s="3" customFormat="1" x14ac:dyDescent="0.45">
      <c r="A7" s="16">
        <v>1</v>
      </c>
      <c r="B7" s="20" t="s">
        <v>13</v>
      </c>
      <c r="C7" s="12" t="s">
        <v>14</v>
      </c>
      <c r="D7" s="18">
        <f>$C$2</f>
        <v>12</v>
      </c>
      <c r="E7" s="22"/>
      <c r="F7" s="28">
        <f>E7*D7</f>
        <v>0</v>
      </c>
      <c r="G7" s="27"/>
    </row>
    <row r="8" spans="1:7" s="3" customFormat="1" x14ac:dyDescent="0.45">
      <c r="A8" s="16">
        <v>2</v>
      </c>
      <c r="B8" s="20" t="s">
        <v>15</v>
      </c>
      <c r="C8" s="12" t="s">
        <v>14</v>
      </c>
      <c r="D8" s="18">
        <f t="shared" ref="D8:D14" si="0">$C$2</f>
        <v>12</v>
      </c>
      <c r="E8" s="22"/>
      <c r="F8" s="28">
        <f t="shared" ref="F8:F28" si="1">E8*D8</f>
        <v>0</v>
      </c>
      <c r="G8" s="27"/>
    </row>
    <row r="9" spans="1:7" s="3" customFormat="1" x14ac:dyDescent="0.45">
      <c r="A9" s="16">
        <v>3</v>
      </c>
      <c r="B9" s="20" t="s">
        <v>16</v>
      </c>
      <c r="C9" s="12" t="s">
        <v>14</v>
      </c>
      <c r="D9" s="18">
        <f t="shared" si="0"/>
        <v>12</v>
      </c>
      <c r="E9" s="22"/>
      <c r="F9" s="28">
        <f t="shared" si="1"/>
        <v>0</v>
      </c>
    </row>
    <row r="10" spans="1:7" s="3" customFormat="1" ht="12" customHeight="1" x14ac:dyDescent="0.45">
      <c r="A10" s="16">
        <v>4</v>
      </c>
      <c r="B10" s="20" t="s">
        <v>17</v>
      </c>
      <c r="C10" s="12" t="s">
        <v>18</v>
      </c>
      <c r="D10" s="18">
        <f t="shared" si="0"/>
        <v>12</v>
      </c>
      <c r="E10" s="22"/>
      <c r="F10" s="28">
        <f t="shared" si="1"/>
        <v>0</v>
      </c>
    </row>
    <row r="11" spans="1:7" s="3" customFormat="1" x14ac:dyDescent="0.45">
      <c r="A11" s="16">
        <v>5</v>
      </c>
      <c r="B11" s="20" t="s">
        <v>19</v>
      </c>
      <c r="C11" s="12" t="s">
        <v>18</v>
      </c>
      <c r="D11" s="18">
        <f t="shared" si="0"/>
        <v>12</v>
      </c>
      <c r="E11" s="22"/>
      <c r="F11" s="28">
        <f t="shared" si="1"/>
        <v>0</v>
      </c>
    </row>
    <row r="12" spans="1:7" s="3" customFormat="1" x14ac:dyDescent="0.45">
      <c r="A12" s="16">
        <v>6</v>
      </c>
      <c r="B12" s="20" t="s">
        <v>20</v>
      </c>
      <c r="C12" s="12" t="s">
        <v>14</v>
      </c>
      <c r="D12" s="18">
        <f t="shared" si="0"/>
        <v>12</v>
      </c>
      <c r="E12" s="22"/>
      <c r="F12" s="28">
        <f t="shared" si="1"/>
        <v>0</v>
      </c>
    </row>
    <row r="13" spans="1:7" s="3" customFormat="1" x14ac:dyDescent="0.45">
      <c r="A13" s="16">
        <v>7</v>
      </c>
      <c r="B13" s="20" t="s">
        <v>21</v>
      </c>
      <c r="C13" s="12" t="s">
        <v>14</v>
      </c>
      <c r="D13" s="18">
        <f t="shared" si="0"/>
        <v>12</v>
      </c>
      <c r="E13" s="22"/>
      <c r="F13" s="28">
        <f t="shared" si="1"/>
        <v>0</v>
      </c>
    </row>
    <row r="14" spans="1:7" s="3" customFormat="1" x14ac:dyDescent="0.45">
      <c r="A14" s="16">
        <v>8</v>
      </c>
      <c r="B14" s="20" t="s">
        <v>22</v>
      </c>
      <c r="C14" s="12" t="s">
        <v>18</v>
      </c>
      <c r="D14" s="18">
        <f t="shared" si="0"/>
        <v>12</v>
      </c>
      <c r="E14" s="22"/>
      <c r="F14" s="28">
        <f t="shared" si="1"/>
        <v>0</v>
      </c>
    </row>
    <row r="15" spans="1:7" s="3" customFormat="1" x14ac:dyDescent="0.45">
      <c r="A15" s="16">
        <v>9</v>
      </c>
      <c r="B15" s="20" t="s">
        <v>23</v>
      </c>
      <c r="C15" s="12" t="s">
        <v>18</v>
      </c>
      <c r="D15" s="18">
        <f>$C$2*2</f>
        <v>24</v>
      </c>
      <c r="E15" s="22"/>
      <c r="F15" s="28">
        <f t="shared" si="1"/>
        <v>0</v>
      </c>
    </row>
    <row r="16" spans="1:7" s="3" customFormat="1" ht="25.5" x14ac:dyDescent="0.45">
      <c r="A16" s="16">
        <v>10</v>
      </c>
      <c r="B16" s="20" t="s">
        <v>24</v>
      </c>
      <c r="C16" s="12" t="s">
        <v>18</v>
      </c>
      <c r="D16" s="18">
        <f>$C$2</f>
        <v>12</v>
      </c>
      <c r="E16" s="22"/>
      <c r="F16" s="28">
        <f t="shared" si="1"/>
        <v>0</v>
      </c>
    </row>
    <row r="17" spans="1:6" s="3" customFormat="1" ht="25.5" x14ac:dyDescent="0.45">
      <c r="A17" s="16">
        <v>11</v>
      </c>
      <c r="B17" s="20" t="s">
        <v>25</v>
      </c>
      <c r="C17" s="12" t="s">
        <v>18</v>
      </c>
      <c r="D17" s="18">
        <f>$C$2</f>
        <v>12</v>
      </c>
      <c r="E17" s="22"/>
      <c r="F17" s="28">
        <f t="shared" si="1"/>
        <v>0</v>
      </c>
    </row>
    <row r="18" spans="1:6" s="3" customFormat="1" x14ac:dyDescent="0.45">
      <c r="A18" s="16">
        <v>12</v>
      </c>
      <c r="B18" s="20" t="s">
        <v>26</v>
      </c>
      <c r="C18" s="12" t="s">
        <v>14</v>
      </c>
      <c r="D18" s="18">
        <f>$C$2</f>
        <v>12</v>
      </c>
      <c r="E18" s="22"/>
      <c r="F18" s="28">
        <f t="shared" si="1"/>
        <v>0</v>
      </c>
    </row>
    <row r="19" spans="1:6" s="3" customFormat="1" x14ac:dyDescent="0.45">
      <c r="A19" s="16">
        <v>13</v>
      </c>
      <c r="B19" s="20" t="s">
        <v>27</v>
      </c>
      <c r="C19" s="12" t="s">
        <v>28</v>
      </c>
      <c r="D19" s="18">
        <v>1</v>
      </c>
      <c r="E19" s="22"/>
      <c r="F19" s="28">
        <f t="shared" si="1"/>
        <v>0</v>
      </c>
    </row>
    <row r="20" spans="1:6" s="3" customFormat="1" x14ac:dyDescent="0.45">
      <c r="A20" s="16">
        <v>14</v>
      </c>
      <c r="B20" s="20" t="s">
        <v>29</v>
      </c>
      <c r="C20" s="12" t="s">
        <v>14</v>
      </c>
      <c r="D20" s="18">
        <f>$C$2</f>
        <v>12</v>
      </c>
      <c r="E20" s="22"/>
      <c r="F20" s="28">
        <f t="shared" si="1"/>
        <v>0</v>
      </c>
    </row>
    <row r="21" spans="1:6" s="3" customFormat="1" x14ac:dyDescent="0.45">
      <c r="A21" s="16">
        <v>15</v>
      </c>
      <c r="B21" s="20" t="s">
        <v>30</v>
      </c>
      <c r="C21" s="12" t="s">
        <v>14</v>
      </c>
      <c r="D21" s="18">
        <v>1</v>
      </c>
      <c r="E21" s="22"/>
      <c r="F21" s="28">
        <f t="shared" si="1"/>
        <v>0</v>
      </c>
    </row>
    <row r="22" spans="1:6" s="3" customFormat="1" ht="25.5" x14ac:dyDescent="0.45">
      <c r="A22" s="16">
        <v>16</v>
      </c>
      <c r="B22" s="23" t="s">
        <v>31</v>
      </c>
      <c r="C22" s="12" t="s">
        <v>14</v>
      </c>
      <c r="D22" s="18">
        <v>4</v>
      </c>
      <c r="E22" s="22"/>
      <c r="F22" s="28">
        <f t="shared" si="1"/>
        <v>0</v>
      </c>
    </row>
    <row r="23" spans="1:6" s="3" customFormat="1" x14ac:dyDescent="0.45">
      <c r="A23" s="16">
        <v>17</v>
      </c>
      <c r="B23" s="23" t="s">
        <v>32</v>
      </c>
      <c r="C23" s="12" t="s">
        <v>14</v>
      </c>
      <c r="D23" s="18">
        <v>2</v>
      </c>
      <c r="E23" s="22"/>
      <c r="F23" s="28">
        <f t="shared" si="1"/>
        <v>0</v>
      </c>
    </row>
    <row r="24" spans="1:6" s="3" customFormat="1" x14ac:dyDescent="0.45">
      <c r="A24" s="16">
        <v>18</v>
      </c>
      <c r="B24" s="23" t="s">
        <v>33</v>
      </c>
      <c r="C24" s="12" t="s">
        <v>34</v>
      </c>
      <c r="D24" s="18">
        <v>1</v>
      </c>
      <c r="E24" s="22"/>
      <c r="F24" s="28">
        <f t="shared" si="1"/>
        <v>0</v>
      </c>
    </row>
    <row r="25" spans="1:6" s="3" customFormat="1" ht="38.25" x14ac:dyDescent="0.45">
      <c r="A25" s="16">
        <v>19</v>
      </c>
      <c r="B25" s="26" t="s">
        <v>58</v>
      </c>
      <c r="C25" s="24" t="s">
        <v>35</v>
      </c>
      <c r="D25" s="18">
        <v>2</v>
      </c>
      <c r="E25" s="22"/>
      <c r="F25" s="28">
        <f t="shared" si="1"/>
        <v>0</v>
      </c>
    </row>
    <row r="26" spans="1:6" s="3" customFormat="1" x14ac:dyDescent="0.45">
      <c r="A26" s="16">
        <v>20</v>
      </c>
      <c r="B26" s="25" t="s">
        <v>76</v>
      </c>
      <c r="C26" s="12" t="s">
        <v>14</v>
      </c>
      <c r="D26" s="18">
        <v>2</v>
      </c>
      <c r="E26" s="22"/>
      <c r="F26" s="28">
        <f t="shared" si="1"/>
        <v>0</v>
      </c>
    </row>
    <row r="27" spans="1:6" s="3" customFormat="1" x14ac:dyDescent="0.45">
      <c r="A27" s="16">
        <v>21</v>
      </c>
      <c r="B27" s="20" t="s">
        <v>36</v>
      </c>
      <c r="C27" s="12" t="s">
        <v>14</v>
      </c>
      <c r="D27" s="18">
        <v>1</v>
      </c>
      <c r="E27" s="22"/>
      <c r="F27" s="28">
        <f t="shared" si="1"/>
        <v>0</v>
      </c>
    </row>
    <row r="28" spans="1:6" s="3" customFormat="1" ht="38.25" x14ac:dyDescent="0.45">
      <c r="A28" s="16">
        <v>22</v>
      </c>
      <c r="B28" s="20" t="s">
        <v>37</v>
      </c>
      <c r="C28" s="12" t="s">
        <v>14</v>
      </c>
      <c r="D28" s="18">
        <v>1</v>
      </c>
      <c r="E28" s="22"/>
      <c r="F28" s="28">
        <f t="shared" si="1"/>
        <v>0</v>
      </c>
    </row>
    <row r="29" spans="1:6" s="3" customFormat="1" x14ac:dyDescent="0.45">
      <c r="A29" s="33" t="s">
        <v>38</v>
      </c>
      <c r="B29" s="34" t="s">
        <v>39</v>
      </c>
      <c r="C29" s="35"/>
      <c r="D29" s="55"/>
      <c r="E29" s="36"/>
      <c r="F29" s="37"/>
    </row>
    <row r="30" spans="1:6" s="3" customFormat="1" x14ac:dyDescent="0.45">
      <c r="A30" s="16">
        <v>23</v>
      </c>
      <c r="B30" s="23" t="s">
        <v>40</v>
      </c>
      <c r="C30" s="12" t="s">
        <v>14</v>
      </c>
      <c r="D30" s="18">
        <f t="shared" ref="D30:D35" si="2">$C$2</f>
        <v>12</v>
      </c>
      <c r="E30" s="22"/>
      <c r="F30" s="28">
        <f>E30*D30</f>
        <v>0</v>
      </c>
    </row>
    <row r="31" spans="1:6" s="3" customFormat="1" x14ac:dyDescent="0.45">
      <c r="A31" s="16">
        <v>24</v>
      </c>
      <c r="B31" s="23" t="s">
        <v>41</v>
      </c>
      <c r="C31" s="12" t="s">
        <v>14</v>
      </c>
      <c r="D31" s="18">
        <f t="shared" si="2"/>
        <v>12</v>
      </c>
      <c r="E31" s="22"/>
      <c r="F31" s="28">
        <f t="shared" ref="F31:F40" si="3">E31*D31</f>
        <v>0</v>
      </c>
    </row>
    <row r="32" spans="1:6" s="3" customFormat="1" ht="25.5" x14ac:dyDescent="0.45">
      <c r="A32" s="16">
        <v>25</v>
      </c>
      <c r="B32" s="23" t="s">
        <v>42</v>
      </c>
      <c r="C32" s="12" t="s">
        <v>14</v>
      </c>
      <c r="D32" s="18">
        <f t="shared" si="2"/>
        <v>12</v>
      </c>
      <c r="E32" s="22"/>
      <c r="F32" s="28">
        <f t="shared" si="3"/>
        <v>0</v>
      </c>
    </row>
    <row r="33" spans="1:6" s="3" customFormat="1" x14ac:dyDescent="0.45">
      <c r="A33" s="16">
        <v>26</v>
      </c>
      <c r="B33" s="20" t="s">
        <v>43</v>
      </c>
      <c r="C33" s="12" t="s">
        <v>14</v>
      </c>
      <c r="D33" s="18">
        <f t="shared" si="2"/>
        <v>12</v>
      </c>
      <c r="E33" s="22"/>
      <c r="F33" s="28">
        <f t="shared" si="3"/>
        <v>0</v>
      </c>
    </row>
    <row r="34" spans="1:6" s="3" customFormat="1" x14ac:dyDescent="0.45">
      <c r="A34" s="16">
        <v>27</v>
      </c>
      <c r="B34" s="20" t="s">
        <v>44</v>
      </c>
      <c r="C34" s="12" t="s">
        <v>14</v>
      </c>
      <c r="D34" s="18">
        <f t="shared" si="2"/>
        <v>12</v>
      </c>
      <c r="E34" s="22"/>
      <c r="F34" s="28">
        <f t="shared" si="3"/>
        <v>0</v>
      </c>
    </row>
    <row r="35" spans="1:6" s="3" customFormat="1" x14ac:dyDescent="0.45">
      <c r="A35" s="16">
        <v>28</v>
      </c>
      <c r="B35" s="20" t="s">
        <v>75</v>
      </c>
      <c r="C35" s="12" t="s">
        <v>14</v>
      </c>
      <c r="D35" s="18">
        <f t="shared" si="2"/>
        <v>12</v>
      </c>
      <c r="E35" s="22"/>
      <c r="F35" s="28">
        <f t="shared" si="3"/>
        <v>0</v>
      </c>
    </row>
    <row r="36" spans="1:6" s="3" customFormat="1" x14ac:dyDescent="0.45">
      <c r="A36" s="16">
        <v>29</v>
      </c>
      <c r="B36" s="20" t="s">
        <v>45</v>
      </c>
      <c r="C36" s="12" t="s">
        <v>14</v>
      </c>
      <c r="D36" s="18">
        <v>1</v>
      </c>
      <c r="E36" s="22"/>
      <c r="F36" s="28">
        <f t="shared" si="3"/>
        <v>0</v>
      </c>
    </row>
    <row r="37" spans="1:6" s="3" customFormat="1" x14ac:dyDescent="0.45">
      <c r="A37" s="16">
        <v>30</v>
      </c>
      <c r="B37" s="21" t="s">
        <v>46</v>
      </c>
      <c r="C37" s="13" t="s">
        <v>14</v>
      </c>
      <c r="D37" s="19">
        <v>1</v>
      </c>
      <c r="E37" s="22"/>
      <c r="F37" s="28">
        <f t="shared" si="3"/>
        <v>0</v>
      </c>
    </row>
    <row r="38" spans="1:6" s="3" customFormat="1" ht="25.5" x14ac:dyDescent="0.45">
      <c r="A38" s="16">
        <v>31</v>
      </c>
      <c r="B38" s="21" t="s">
        <v>47</v>
      </c>
      <c r="C38" s="13" t="s">
        <v>14</v>
      </c>
      <c r="D38" s="19">
        <v>2</v>
      </c>
      <c r="E38" s="22"/>
      <c r="F38" s="28">
        <f t="shared" si="3"/>
        <v>0</v>
      </c>
    </row>
    <row r="39" spans="1:6" s="3" customFormat="1" x14ac:dyDescent="0.45">
      <c r="A39" s="16">
        <v>32</v>
      </c>
      <c r="B39" s="21" t="s">
        <v>79</v>
      </c>
      <c r="C39" s="13" t="s">
        <v>14</v>
      </c>
      <c r="D39" s="19">
        <v>1</v>
      </c>
      <c r="E39" s="22"/>
      <c r="F39" s="28">
        <f t="shared" si="3"/>
        <v>0</v>
      </c>
    </row>
    <row r="40" spans="1:6" s="3" customFormat="1" ht="25.9" thickBot="1" x14ac:dyDescent="0.5">
      <c r="A40" s="16">
        <v>33</v>
      </c>
      <c r="B40" s="21" t="s">
        <v>48</v>
      </c>
      <c r="C40" s="13" t="s">
        <v>14</v>
      </c>
      <c r="D40" s="18">
        <v>4</v>
      </c>
      <c r="E40" s="22"/>
      <c r="F40" s="28">
        <f t="shared" si="3"/>
        <v>0</v>
      </c>
    </row>
    <row r="41" spans="1:6" s="3" customFormat="1" ht="14.65" thickBot="1" x14ac:dyDescent="0.5">
      <c r="A41" s="131" t="s">
        <v>49</v>
      </c>
      <c r="B41" s="132"/>
      <c r="C41" s="132"/>
      <c r="D41" s="132"/>
      <c r="E41" s="133"/>
      <c r="F41" s="53">
        <f>SUM(F7:F40)</f>
        <v>0</v>
      </c>
    </row>
    <row r="42" spans="1:6" s="3" customFormat="1" ht="14.65" thickBot="1" x14ac:dyDescent="0.5">
      <c r="A42" s="47"/>
      <c r="B42" s="48"/>
      <c r="C42" s="48"/>
      <c r="D42" s="48"/>
      <c r="E42" s="49"/>
      <c r="F42" s="50"/>
    </row>
    <row r="43" spans="1:6" s="3" customFormat="1" x14ac:dyDescent="0.45">
      <c r="A43" s="134" t="s">
        <v>50</v>
      </c>
      <c r="B43" s="135"/>
      <c r="C43" s="135"/>
      <c r="D43" s="135"/>
      <c r="E43" s="135"/>
      <c r="F43" s="136"/>
    </row>
    <row r="44" spans="1:6" s="3" customFormat="1" x14ac:dyDescent="0.45">
      <c r="A44" s="38" t="s">
        <v>5</v>
      </c>
      <c r="B44" s="39" t="s">
        <v>6</v>
      </c>
      <c r="C44" s="39" t="s">
        <v>7</v>
      </c>
      <c r="D44" s="54" t="s">
        <v>8</v>
      </c>
      <c r="E44" s="40" t="s">
        <v>9</v>
      </c>
      <c r="F44" s="41" t="s">
        <v>10</v>
      </c>
    </row>
    <row r="45" spans="1:6" ht="14.65" thickBot="1" x14ac:dyDescent="0.5">
      <c r="A45" s="17">
        <v>34</v>
      </c>
      <c r="B45" s="14" t="s">
        <v>51</v>
      </c>
      <c r="C45" s="13" t="s">
        <v>52</v>
      </c>
      <c r="D45" s="15">
        <v>12</v>
      </c>
      <c r="E45" s="22"/>
      <c r="F45" s="28">
        <f>E45*D45</f>
        <v>0</v>
      </c>
    </row>
    <row r="46" spans="1:6" ht="14.65" thickBot="1" x14ac:dyDescent="0.5">
      <c r="A46" s="131" t="s">
        <v>53</v>
      </c>
      <c r="B46" s="132"/>
      <c r="C46" s="132"/>
      <c r="D46" s="132"/>
      <c r="E46" s="133"/>
      <c r="F46" s="53">
        <f>F45</f>
        <v>0</v>
      </c>
    </row>
    <row r="47" spans="1:6" x14ac:dyDescent="0.45">
      <c r="F47" s="51"/>
    </row>
    <row r="48" spans="1:6" ht="18" x14ac:dyDescent="0.45">
      <c r="C48" s="137" t="s">
        <v>54</v>
      </c>
      <c r="D48" s="138"/>
      <c r="E48" s="139"/>
      <c r="F48" s="52">
        <f>F46+F41</f>
        <v>0</v>
      </c>
    </row>
    <row r="51" spans="1:7" ht="14.25" customHeight="1" x14ac:dyDescent="0.45">
      <c r="A51" s="129" t="s">
        <v>77</v>
      </c>
      <c r="B51" s="129"/>
      <c r="C51" s="129"/>
      <c r="D51" s="129"/>
      <c r="E51" s="129"/>
      <c r="F51" s="63"/>
      <c r="G51" s="62"/>
    </row>
  </sheetData>
  <sheetProtection password="E8F5" sheet="1" objects="1" scenarios="1"/>
  <mergeCells count="6">
    <mergeCell ref="A51:E51"/>
    <mergeCell ref="A1:F1"/>
    <mergeCell ref="A41:E41"/>
    <mergeCell ref="A43:F43"/>
    <mergeCell ref="A46:E46"/>
    <mergeCell ref="C48:E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ED7A-A3D3-4393-B218-908EE08AC80E}">
  <dimension ref="A1:F51"/>
  <sheetViews>
    <sheetView topLeftCell="A37" workbookViewId="0">
      <selection activeCell="E45" sqref="E45"/>
    </sheetView>
  </sheetViews>
  <sheetFormatPr defaultRowHeight="14.25" x14ac:dyDescent="0.45"/>
  <cols>
    <col min="1" max="1" width="9.59765625" customWidth="1"/>
    <col min="2" max="2" width="59.73046875" customWidth="1"/>
    <col min="5" max="5" width="16.06640625" customWidth="1"/>
    <col min="6" max="6" width="19.59765625" customWidth="1"/>
  </cols>
  <sheetData>
    <row r="1" spans="1:6" ht="26.65" x14ac:dyDescent="0.45">
      <c r="A1" s="130" t="s">
        <v>59</v>
      </c>
      <c r="B1" s="130"/>
      <c r="C1" s="130"/>
      <c r="D1" s="130"/>
      <c r="E1" s="130"/>
      <c r="F1" s="130"/>
    </row>
    <row r="2" spans="1:6" x14ac:dyDescent="0.45">
      <c r="A2" s="42"/>
      <c r="B2" s="43" t="s">
        <v>3</v>
      </c>
      <c r="C2" s="44">
        <v>18</v>
      </c>
      <c r="D2" s="45"/>
      <c r="E2" s="46"/>
      <c r="F2" s="46"/>
    </row>
    <row r="3" spans="1:6" ht="14.65" thickBot="1" x14ac:dyDescent="0.5">
      <c r="A3" s="42"/>
      <c r="B3" s="42"/>
      <c r="C3" s="42"/>
      <c r="D3" s="42"/>
      <c r="E3" s="42"/>
      <c r="F3" s="42"/>
    </row>
    <row r="4" spans="1:6" x14ac:dyDescent="0.45">
      <c r="A4" s="140" t="s">
        <v>4</v>
      </c>
      <c r="B4" s="141"/>
      <c r="C4" s="141"/>
      <c r="D4" s="141"/>
      <c r="E4" s="141"/>
      <c r="F4" s="142"/>
    </row>
    <row r="5" spans="1:6" x14ac:dyDescent="0.45">
      <c r="A5" s="33" t="s">
        <v>5</v>
      </c>
      <c r="B5" s="35" t="s">
        <v>6</v>
      </c>
      <c r="C5" s="35" t="s">
        <v>7</v>
      </c>
      <c r="D5" s="55" t="s">
        <v>8</v>
      </c>
      <c r="E5" s="36" t="s">
        <v>9</v>
      </c>
      <c r="F5" s="37" t="s">
        <v>10</v>
      </c>
    </row>
    <row r="6" spans="1:6" x14ac:dyDescent="0.45">
      <c r="A6" s="33" t="s">
        <v>11</v>
      </c>
      <c r="B6" s="34" t="s">
        <v>12</v>
      </c>
      <c r="C6" s="35"/>
      <c r="D6" s="55"/>
      <c r="E6" s="36"/>
      <c r="F6" s="37"/>
    </row>
    <row r="7" spans="1:6" x14ac:dyDescent="0.45">
      <c r="A7" s="16">
        <v>1</v>
      </c>
      <c r="B7" s="20" t="s">
        <v>13</v>
      </c>
      <c r="C7" s="12" t="s">
        <v>14</v>
      </c>
      <c r="D7" s="18">
        <f>$C$2</f>
        <v>18</v>
      </c>
      <c r="E7" s="22"/>
      <c r="F7" s="28">
        <f>E7*D7</f>
        <v>0</v>
      </c>
    </row>
    <row r="8" spans="1:6" x14ac:dyDescent="0.45">
      <c r="A8" s="16">
        <v>2</v>
      </c>
      <c r="B8" s="20" t="s">
        <v>15</v>
      </c>
      <c r="C8" s="12" t="s">
        <v>14</v>
      </c>
      <c r="D8" s="18">
        <f t="shared" ref="D8:D14" si="0">$C$2</f>
        <v>18</v>
      </c>
      <c r="E8" s="22"/>
      <c r="F8" s="28">
        <f t="shared" ref="F8:F28" si="1">E8*D8</f>
        <v>0</v>
      </c>
    </row>
    <row r="9" spans="1:6" x14ac:dyDescent="0.45">
      <c r="A9" s="16">
        <v>3</v>
      </c>
      <c r="B9" s="20" t="s">
        <v>16</v>
      </c>
      <c r="C9" s="12" t="s">
        <v>14</v>
      </c>
      <c r="D9" s="18">
        <f t="shared" si="0"/>
        <v>18</v>
      </c>
      <c r="E9" s="22"/>
      <c r="F9" s="28">
        <f t="shared" si="1"/>
        <v>0</v>
      </c>
    </row>
    <row r="10" spans="1:6" x14ac:dyDescent="0.45">
      <c r="A10" s="16">
        <v>4</v>
      </c>
      <c r="B10" s="20" t="s">
        <v>17</v>
      </c>
      <c r="C10" s="12" t="s">
        <v>18</v>
      </c>
      <c r="D10" s="18">
        <f t="shared" si="0"/>
        <v>18</v>
      </c>
      <c r="E10" s="22"/>
      <c r="F10" s="28">
        <f t="shared" si="1"/>
        <v>0</v>
      </c>
    </row>
    <row r="11" spans="1:6" x14ac:dyDescent="0.45">
      <c r="A11" s="16">
        <v>5</v>
      </c>
      <c r="B11" s="20" t="s">
        <v>19</v>
      </c>
      <c r="C11" s="12" t="s">
        <v>18</v>
      </c>
      <c r="D11" s="18">
        <f t="shared" si="0"/>
        <v>18</v>
      </c>
      <c r="E11" s="22"/>
      <c r="F11" s="28">
        <f t="shared" si="1"/>
        <v>0</v>
      </c>
    </row>
    <row r="12" spans="1:6" x14ac:dyDescent="0.45">
      <c r="A12" s="16">
        <v>6</v>
      </c>
      <c r="B12" s="20" t="s">
        <v>20</v>
      </c>
      <c r="C12" s="12" t="s">
        <v>14</v>
      </c>
      <c r="D12" s="18">
        <f t="shared" si="0"/>
        <v>18</v>
      </c>
      <c r="E12" s="22"/>
      <c r="F12" s="28">
        <f t="shared" si="1"/>
        <v>0</v>
      </c>
    </row>
    <row r="13" spans="1:6" x14ac:dyDescent="0.45">
      <c r="A13" s="16">
        <v>7</v>
      </c>
      <c r="B13" s="20" t="s">
        <v>21</v>
      </c>
      <c r="C13" s="12" t="s">
        <v>14</v>
      </c>
      <c r="D13" s="18">
        <f t="shared" si="0"/>
        <v>18</v>
      </c>
      <c r="E13" s="22"/>
      <c r="F13" s="28">
        <f t="shared" si="1"/>
        <v>0</v>
      </c>
    </row>
    <row r="14" spans="1:6" x14ac:dyDescent="0.45">
      <c r="A14" s="16">
        <v>8</v>
      </c>
      <c r="B14" s="20" t="s">
        <v>22</v>
      </c>
      <c r="C14" s="12" t="s">
        <v>18</v>
      </c>
      <c r="D14" s="18">
        <f t="shared" si="0"/>
        <v>18</v>
      </c>
      <c r="E14" s="22"/>
      <c r="F14" s="28">
        <f t="shared" si="1"/>
        <v>0</v>
      </c>
    </row>
    <row r="15" spans="1:6" x14ac:dyDescent="0.45">
      <c r="A15" s="16">
        <v>9</v>
      </c>
      <c r="B15" s="20" t="s">
        <v>23</v>
      </c>
      <c r="C15" s="12" t="s">
        <v>18</v>
      </c>
      <c r="D15" s="18">
        <f>$C$2*2</f>
        <v>36</v>
      </c>
      <c r="E15" s="22"/>
      <c r="F15" s="28">
        <f t="shared" si="1"/>
        <v>0</v>
      </c>
    </row>
    <row r="16" spans="1:6" ht="25.5" x14ac:dyDescent="0.45">
      <c r="A16" s="16">
        <v>10</v>
      </c>
      <c r="B16" s="20" t="s">
        <v>24</v>
      </c>
      <c r="C16" s="12" t="s">
        <v>18</v>
      </c>
      <c r="D16" s="18">
        <f>$C$2</f>
        <v>18</v>
      </c>
      <c r="E16" s="22"/>
      <c r="F16" s="28">
        <f t="shared" si="1"/>
        <v>0</v>
      </c>
    </row>
    <row r="17" spans="1:6" ht="25.5" x14ac:dyDescent="0.45">
      <c r="A17" s="16">
        <v>11</v>
      </c>
      <c r="B17" s="20" t="s">
        <v>25</v>
      </c>
      <c r="C17" s="12" t="s">
        <v>18</v>
      </c>
      <c r="D17" s="18">
        <f>$C$2</f>
        <v>18</v>
      </c>
      <c r="E17" s="22"/>
      <c r="F17" s="28">
        <f t="shared" si="1"/>
        <v>0</v>
      </c>
    </row>
    <row r="18" spans="1:6" x14ac:dyDescent="0.45">
      <c r="A18" s="16">
        <v>12</v>
      </c>
      <c r="B18" s="20" t="s">
        <v>26</v>
      </c>
      <c r="C18" s="12" t="s">
        <v>14</v>
      </c>
      <c r="D18" s="18">
        <f>$C$2</f>
        <v>18</v>
      </c>
      <c r="E18" s="22"/>
      <c r="F18" s="28">
        <f t="shared" si="1"/>
        <v>0</v>
      </c>
    </row>
    <row r="19" spans="1:6" x14ac:dyDescent="0.45">
      <c r="A19" s="16">
        <v>13</v>
      </c>
      <c r="B19" s="20" t="s">
        <v>27</v>
      </c>
      <c r="C19" s="12" t="s">
        <v>28</v>
      </c>
      <c r="D19" s="18">
        <v>1</v>
      </c>
      <c r="E19" s="22"/>
      <c r="F19" s="28">
        <f t="shared" si="1"/>
        <v>0</v>
      </c>
    </row>
    <row r="20" spans="1:6" x14ac:dyDescent="0.45">
      <c r="A20" s="16">
        <v>14</v>
      </c>
      <c r="B20" s="20" t="s">
        <v>29</v>
      </c>
      <c r="C20" s="12" t="s">
        <v>14</v>
      </c>
      <c r="D20" s="18">
        <f>$C$2</f>
        <v>18</v>
      </c>
      <c r="E20" s="22"/>
      <c r="F20" s="28">
        <f t="shared" si="1"/>
        <v>0</v>
      </c>
    </row>
    <row r="21" spans="1:6" x14ac:dyDescent="0.45">
      <c r="A21" s="16">
        <v>15</v>
      </c>
      <c r="B21" s="20" t="s">
        <v>30</v>
      </c>
      <c r="C21" s="12" t="s">
        <v>14</v>
      </c>
      <c r="D21" s="18">
        <v>1</v>
      </c>
      <c r="E21" s="22"/>
      <c r="F21" s="28">
        <f t="shared" si="1"/>
        <v>0</v>
      </c>
    </row>
    <row r="22" spans="1:6" ht="25.5" x14ac:dyDescent="0.45">
      <c r="A22" s="16">
        <v>16</v>
      </c>
      <c r="B22" s="23" t="s">
        <v>31</v>
      </c>
      <c r="C22" s="12" t="s">
        <v>14</v>
      </c>
      <c r="D22" s="18">
        <v>4</v>
      </c>
      <c r="E22" s="22"/>
      <c r="F22" s="28">
        <f t="shared" si="1"/>
        <v>0</v>
      </c>
    </row>
    <row r="23" spans="1:6" x14ac:dyDescent="0.45">
      <c r="A23" s="16">
        <v>17</v>
      </c>
      <c r="B23" s="23" t="s">
        <v>32</v>
      </c>
      <c r="C23" s="12" t="s">
        <v>14</v>
      </c>
      <c r="D23" s="18">
        <v>2</v>
      </c>
      <c r="E23" s="22"/>
      <c r="F23" s="28">
        <f t="shared" si="1"/>
        <v>0</v>
      </c>
    </row>
    <row r="24" spans="1:6" x14ac:dyDescent="0.45">
      <c r="A24" s="16">
        <v>18</v>
      </c>
      <c r="B24" s="23" t="s">
        <v>33</v>
      </c>
      <c r="C24" s="12" t="s">
        <v>34</v>
      </c>
      <c r="D24" s="18">
        <v>1</v>
      </c>
      <c r="E24" s="22"/>
      <c r="F24" s="28">
        <f t="shared" si="1"/>
        <v>0</v>
      </c>
    </row>
    <row r="25" spans="1:6" ht="38.25" x14ac:dyDescent="0.45">
      <c r="A25" s="16">
        <v>19</v>
      </c>
      <c r="B25" s="26" t="s">
        <v>58</v>
      </c>
      <c r="C25" s="24" t="s">
        <v>35</v>
      </c>
      <c r="D25" s="18">
        <v>2</v>
      </c>
      <c r="E25" s="22"/>
      <c r="F25" s="28">
        <f t="shared" si="1"/>
        <v>0</v>
      </c>
    </row>
    <row r="26" spans="1:6" x14ac:dyDescent="0.45">
      <c r="A26" s="16">
        <v>20</v>
      </c>
      <c r="B26" s="25" t="s">
        <v>76</v>
      </c>
      <c r="C26" s="12" t="s">
        <v>14</v>
      </c>
      <c r="D26" s="18">
        <v>2</v>
      </c>
      <c r="E26" s="22"/>
      <c r="F26" s="28">
        <f t="shared" si="1"/>
        <v>0</v>
      </c>
    </row>
    <row r="27" spans="1:6" x14ac:dyDescent="0.45">
      <c r="A27" s="16">
        <v>21</v>
      </c>
      <c r="B27" s="20" t="s">
        <v>36</v>
      </c>
      <c r="C27" s="12" t="s">
        <v>14</v>
      </c>
      <c r="D27" s="18">
        <v>1</v>
      </c>
      <c r="E27" s="22"/>
      <c r="F27" s="28">
        <f t="shared" si="1"/>
        <v>0</v>
      </c>
    </row>
    <row r="28" spans="1:6" ht="38.25" x14ac:dyDescent="0.45">
      <c r="A28" s="16">
        <v>22</v>
      </c>
      <c r="B28" s="20" t="s">
        <v>37</v>
      </c>
      <c r="C28" s="12" t="s">
        <v>14</v>
      </c>
      <c r="D28" s="18">
        <v>2</v>
      </c>
      <c r="E28" s="22"/>
      <c r="F28" s="28">
        <f t="shared" si="1"/>
        <v>0</v>
      </c>
    </row>
    <row r="29" spans="1:6" x14ac:dyDescent="0.45">
      <c r="A29" s="33" t="s">
        <v>38</v>
      </c>
      <c r="B29" s="34" t="s">
        <v>39</v>
      </c>
      <c r="C29" s="35"/>
      <c r="D29" s="55"/>
      <c r="E29" s="36"/>
      <c r="F29" s="37"/>
    </row>
    <row r="30" spans="1:6" x14ac:dyDescent="0.45">
      <c r="A30" s="16">
        <v>23</v>
      </c>
      <c r="B30" s="23" t="s">
        <v>40</v>
      </c>
      <c r="C30" s="12" t="s">
        <v>14</v>
      </c>
      <c r="D30" s="18">
        <f t="shared" ref="D30:D35" si="2">$C$2</f>
        <v>18</v>
      </c>
      <c r="E30" s="22"/>
      <c r="F30" s="28">
        <f>E30*D30</f>
        <v>0</v>
      </c>
    </row>
    <row r="31" spans="1:6" x14ac:dyDescent="0.45">
      <c r="A31" s="16">
        <v>24</v>
      </c>
      <c r="B31" s="23" t="s">
        <v>41</v>
      </c>
      <c r="C31" s="12" t="s">
        <v>14</v>
      </c>
      <c r="D31" s="18">
        <f t="shared" si="2"/>
        <v>18</v>
      </c>
      <c r="E31" s="22"/>
      <c r="F31" s="28">
        <f t="shared" ref="F31:F40" si="3">E31*D31</f>
        <v>0</v>
      </c>
    </row>
    <row r="32" spans="1:6" ht="25.5" x14ac:dyDescent="0.45">
      <c r="A32" s="16">
        <v>25</v>
      </c>
      <c r="B32" s="23" t="s">
        <v>42</v>
      </c>
      <c r="C32" s="12" t="s">
        <v>14</v>
      </c>
      <c r="D32" s="18">
        <f t="shared" si="2"/>
        <v>18</v>
      </c>
      <c r="E32" s="22"/>
      <c r="F32" s="28">
        <f t="shared" si="3"/>
        <v>0</v>
      </c>
    </row>
    <row r="33" spans="1:6" x14ac:dyDescent="0.45">
      <c r="A33" s="16">
        <v>26</v>
      </c>
      <c r="B33" s="20" t="s">
        <v>43</v>
      </c>
      <c r="C33" s="12" t="s">
        <v>14</v>
      </c>
      <c r="D33" s="18">
        <f t="shared" si="2"/>
        <v>18</v>
      </c>
      <c r="E33" s="22"/>
      <c r="F33" s="28">
        <f t="shared" si="3"/>
        <v>0</v>
      </c>
    </row>
    <row r="34" spans="1:6" x14ac:dyDescent="0.45">
      <c r="A34" s="16">
        <v>27</v>
      </c>
      <c r="B34" s="20" t="s">
        <v>44</v>
      </c>
      <c r="C34" s="12" t="s">
        <v>14</v>
      </c>
      <c r="D34" s="18">
        <f t="shared" si="2"/>
        <v>18</v>
      </c>
      <c r="E34" s="22"/>
      <c r="F34" s="28">
        <f t="shared" si="3"/>
        <v>0</v>
      </c>
    </row>
    <row r="35" spans="1:6" x14ac:dyDescent="0.45">
      <c r="A35" s="16">
        <v>28</v>
      </c>
      <c r="B35" s="20" t="s">
        <v>75</v>
      </c>
      <c r="C35" s="12" t="s">
        <v>14</v>
      </c>
      <c r="D35" s="18">
        <f t="shared" si="2"/>
        <v>18</v>
      </c>
      <c r="E35" s="22"/>
      <c r="F35" s="28">
        <f t="shared" si="3"/>
        <v>0</v>
      </c>
    </row>
    <row r="36" spans="1:6" x14ac:dyDescent="0.45">
      <c r="A36" s="16">
        <v>29</v>
      </c>
      <c r="B36" s="20" t="s">
        <v>45</v>
      </c>
      <c r="C36" s="12" t="s">
        <v>14</v>
      </c>
      <c r="D36" s="18">
        <v>1</v>
      </c>
      <c r="E36" s="22"/>
      <c r="F36" s="28">
        <f t="shared" si="3"/>
        <v>0</v>
      </c>
    </row>
    <row r="37" spans="1:6" x14ac:dyDescent="0.45">
      <c r="A37" s="16">
        <v>30</v>
      </c>
      <c r="B37" s="21" t="s">
        <v>46</v>
      </c>
      <c r="C37" s="13" t="s">
        <v>14</v>
      </c>
      <c r="D37" s="19">
        <v>1</v>
      </c>
      <c r="E37" s="22"/>
      <c r="F37" s="28">
        <f t="shared" si="3"/>
        <v>0</v>
      </c>
    </row>
    <row r="38" spans="1:6" ht="25.5" x14ac:dyDescent="0.45">
      <c r="A38" s="16">
        <v>31</v>
      </c>
      <c r="B38" s="21" t="s">
        <v>47</v>
      </c>
      <c r="C38" s="13" t="s">
        <v>14</v>
      </c>
      <c r="D38" s="19">
        <v>2</v>
      </c>
      <c r="E38" s="22"/>
      <c r="F38" s="28">
        <f t="shared" si="3"/>
        <v>0</v>
      </c>
    </row>
    <row r="39" spans="1:6" x14ac:dyDescent="0.45">
      <c r="A39" s="16">
        <v>32</v>
      </c>
      <c r="B39" s="21" t="s">
        <v>79</v>
      </c>
      <c r="C39" s="13" t="s">
        <v>14</v>
      </c>
      <c r="D39" s="19">
        <v>1</v>
      </c>
      <c r="E39" s="22"/>
      <c r="F39" s="28">
        <f t="shared" si="3"/>
        <v>0</v>
      </c>
    </row>
    <row r="40" spans="1:6" ht="25.9" thickBot="1" x14ac:dyDescent="0.5">
      <c r="A40" s="16">
        <v>33</v>
      </c>
      <c r="B40" s="21" t="s">
        <v>48</v>
      </c>
      <c r="C40" s="13" t="s">
        <v>14</v>
      </c>
      <c r="D40" s="18">
        <v>4</v>
      </c>
      <c r="E40" s="22"/>
      <c r="F40" s="28">
        <f t="shared" si="3"/>
        <v>0</v>
      </c>
    </row>
    <row r="41" spans="1:6" ht="14.65" thickBot="1" x14ac:dyDescent="0.5">
      <c r="A41" s="131" t="s">
        <v>49</v>
      </c>
      <c r="B41" s="132"/>
      <c r="C41" s="132"/>
      <c r="D41" s="132"/>
      <c r="E41" s="133"/>
      <c r="F41" s="53">
        <f>SUM(F7:F40)</f>
        <v>0</v>
      </c>
    </row>
    <row r="42" spans="1:6" ht="14.65" thickBot="1" x14ac:dyDescent="0.5">
      <c r="A42" s="47"/>
      <c r="B42" s="48"/>
      <c r="C42" s="48"/>
      <c r="D42" s="48"/>
      <c r="E42" s="49"/>
      <c r="F42" s="50"/>
    </row>
    <row r="43" spans="1:6" x14ac:dyDescent="0.45">
      <c r="A43" s="134" t="s">
        <v>50</v>
      </c>
      <c r="B43" s="135"/>
      <c r="C43" s="135"/>
      <c r="D43" s="135"/>
      <c r="E43" s="135"/>
      <c r="F43" s="136"/>
    </row>
    <row r="44" spans="1:6" x14ac:dyDescent="0.45">
      <c r="A44" s="38" t="s">
        <v>5</v>
      </c>
      <c r="B44" s="39" t="s">
        <v>6</v>
      </c>
      <c r="C44" s="39" t="s">
        <v>7</v>
      </c>
      <c r="D44" s="54" t="s">
        <v>8</v>
      </c>
      <c r="E44" s="40" t="s">
        <v>9</v>
      </c>
      <c r="F44" s="41" t="s">
        <v>10</v>
      </c>
    </row>
    <row r="45" spans="1:6" ht="14.65" thickBot="1" x14ac:dyDescent="0.5">
      <c r="A45" s="17">
        <v>34</v>
      </c>
      <c r="B45" s="14" t="s">
        <v>51</v>
      </c>
      <c r="C45" s="13" t="s">
        <v>52</v>
      </c>
      <c r="D45" s="15">
        <v>12</v>
      </c>
      <c r="E45" s="22"/>
      <c r="F45" s="28">
        <f>E45*D45</f>
        <v>0</v>
      </c>
    </row>
    <row r="46" spans="1:6" ht="14.65" thickBot="1" x14ac:dyDescent="0.5">
      <c r="A46" s="131" t="s">
        <v>53</v>
      </c>
      <c r="B46" s="132"/>
      <c r="C46" s="132"/>
      <c r="D46" s="132"/>
      <c r="E46" s="133"/>
      <c r="F46" s="53">
        <f>F45</f>
        <v>0</v>
      </c>
    </row>
    <row r="47" spans="1:6" x14ac:dyDescent="0.45">
      <c r="A47" s="1"/>
      <c r="E47" s="2"/>
      <c r="F47" s="51"/>
    </row>
    <row r="48" spans="1:6" ht="18" x14ac:dyDescent="0.45">
      <c r="A48" s="1"/>
      <c r="C48" s="137" t="s">
        <v>54</v>
      </c>
      <c r="D48" s="138"/>
      <c r="E48" s="139"/>
      <c r="F48" s="52">
        <f>F46+F41</f>
        <v>0</v>
      </c>
    </row>
    <row r="49" spans="1:6" x14ac:dyDescent="0.45">
      <c r="A49" s="1"/>
      <c r="E49" s="2"/>
      <c r="F49" s="2"/>
    </row>
    <row r="50" spans="1:6" x14ac:dyDescent="0.45">
      <c r="A50" s="1"/>
      <c r="E50" s="2"/>
      <c r="F50" s="2"/>
    </row>
    <row r="51" spans="1:6" x14ac:dyDescent="0.45">
      <c r="A51" s="129" t="s">
        <v>77</v>
      </c>
      <c r="B51" s="129"/>
      <c r="C51" s="129"/>
      <c r="D51" s="129"/>
      <c r="E51" s="129"/>
      <c r="F51" s="63"/>
    </row>
  </sheetData>
  <sheetProtection password="E8F5" sheet="1" objects="1" scenarios="1"/>
  <mergeCells count="7">
    <mergeCell ref="A51:E51"/>
    <mergeCell ref="A4:F4"/>
    <mergeCell ref="A1:F1"/>
    <mergeCell ref="A41:E41"/>
    <mergeCell ref="A43:F43"/>
    <mergeCell ref="A46:E46"/>
    <mergeCell ref="C48:E48"/>
  </mergeCells>
  <pageMargins left="0.7" right="0.7" top="0.75" bottom="0.75" header="0.3" footer="0.3"/>
  <ignoredErrors>
    <ignoredError sqref="D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93109-B06A-43C2-B6D2-2BD91812CAAD}">
  <dimension ref="B2:F80"/>
  <sheetViews>
    <sheetView topLeftCell="A75" workbookViewId="0">
      <selection activeCell="E37" sqref="E37"/>
    </sheetView>
  </sheetViews>
  <sheetFormatPr defaultRowHeight="14.25" x14ac:dyDescent="0.45"/>
  <cols>
    <col min="2" max="2" width="14.06640625" customWidth="1"/>
    <col min="3" max="3" width="68.265625" customWidth="1"/>
    <col min="4" max="4" width="5.46484375" style="1" customWidth="1"/>
    <col min="5" max="5" width="8.53125" style="93" customWidth="1"/>
    <col min="6" max="6" width="8.1328125" style="93" customWidth="1"/>
  </cols>
  <sheetData>
    <row r="2" spans="2:6" x14ac:dyDescent="0.45">
      <c r="B2" s="151" t="s">
        <v>80</v>
      </c>
      <c r="C2" s="151"/>
      <c r="D2" s="151"/>
      <c r="E2" s="151"/>
      <c r="F2" s="151"/>
    </row>
    <row r="3" spans="2:6" s="3" customFormat="1" ht="41.65" x14ac:dyDescent="0.45">
      <c r="B3" s="94" t="s">
        <v>81</v>
      </c>
      <c r="C3" s="95" t="s">
        <v>82</v>
      </c>
      <c r="D3" s="94" t="s">
        <v>83</v>
      </c>
      <c r="E3" s="96" t="s">
        <v>9</v>
      </c>
      <c r="F3" s="96" t="s">
        <v>10</v>
      </c>
    </row>
    <row r="4" spans="2:6" s="3" customFormat="1" ht="27" x14ac:dyDescent="0.45">
      <c r="B4" s="144" t="s">
        <v>86</v>
      </c>
      <c r="C4" s="76" t="s">
        <v>87</v>
      </c>
      <c r="D4" s="74">
        <v>2</v>
      </c>
      <c r="E4" s="90">
        <f>MIN('05 Lanes Plaza'!E7,'06 Lanes Plaza'!E7,'10 Lanes Plaza'!E7,'12 Lanes Plaza '!E7,'18 Lanes Plaza'!E7)</f>
        <v>0</v>
      </c>
      <c r="F4" s="90">
        <f>E4*D4</f>
        <v>0</v>
      </c>
    </row>
    <row r="5" spans="2:6" x14ac:dyDescent="0.45">
      <c r="B5" s="144"/>
      <c r="C5" s="72" t="s">
        <v>88</v>
      </c>
      <c r="D5" s="74">
        <v>2</v>
      </c>
      <c r="E5" s="91">
        <f>MIN('05 Lanes Plaza'!E9,'06 Lanes Plaza'!E9,'10 Lanes Plaza'!E9,'12 Lanes Plaza '!E9,'18 Lanes Plaza'!E9)</f>
        <v>0</v>
      </c>
      <c r="F5" s="91">
        <f>E5*D5</f>
        <v>0</v>
      </c>
    </row>
    <row r="6" spans="2:6" x14ac:dyDescent="0.45">
      <c r="B6" s="144"/>
      <c r="C6" s="73" t="s">
        <v>89</v>
      </c>
      <c r="D6" s="74">
        <v>6</v>
      </c>
      <c r="E6" s="91">
        <f>MIN('05 Lanes Plaza'!E10,'06 Lanes Plaza'!E10,'10 Lanes Plaza'!E10,'12 Lanes Plaza '!E10,'18 Lanes Plaza'!E10)</f>
        <v>0</v>
      </c>
      <c r="F6" s="91">
        <f t="shared" ref="F6:F21" si="0">E6*D6</f>
        <v>0</v>
      </c>
    </row>
    <row r="7" spans="2:6" x14ac:dyDescent="0.45">
      <c r="B7" s="144"/>
      <c r="C7" s="73" t="s">
        <v>90</v>
      </c>
      <c r="D7" s="74">
        <v>6</v>
      </c>
      <c r="E7" s="91">
        <f>MIN('05 Lanes Plaza'!E11,'06 Lanes Plaza'!E11,'10 Lanes Plaza'!E11,'12 Lanes Plaza '!E11,'18 Lanes Plaza'!E11)</f>
        <v>0</v>
      </c>
      <c r="F7" s="91">
        <f t="shared" si="0"/>
        <v>0</v>
      </c>
    </row>
    <row r="8" spans="2:6" x14ac:dyDescent="0.45">
      <c r="B8" s="144"/>
      <c r="C8" s="72" t="s">
        <v>91</v>
      </c>
      <c r="D8" s="74">
        <v>2</v>
      </c>
      <c r="E8" s="91">
        <f>MIN('05 Lanes Plaza'!E12,'06 Lanes Plaza'!E12,'10 Lanes Plaza'!E12,'12 Lanes Plaza '!E12,'18 Lanes Plaza'!E12)</f>
        <v>0</v>
      </c>
      <c r="F8" s="91">
        <f t="shared" si="0"/>
        <v>0</v>
      </c>
    </row>
    <row r="9" spans="2:6" x14ac:dyDescent="0.45">
      <c r="B9" s="144"/>
      <c r="C9" s="72" t="s">
        <v>92</v>
      </c>
      <c r="D9" s="68">
        <v>5</v>
      </c>
      <c r="E9" s="91">
        <f>MIN('05 Lanes Plaza'!E13,'06 Lanes Plaza'!E13,'10 Lanes Plaza'!E13,'12 Lanes Plaza '!E13,'18 Lanes Plaza'!E13)</f>
        <v>0</v>
      </c>
      <c r="F9" s="91">
        <f t="shared" si="0"/>
        <v>0</v>
      </c>
    </row>
    <row r="10" spans="2:6" x14ac:dyDescent="0.45">
      <c r="B10" s="144"/>
      <c r="C10" s="72" t="s">
        <v>93</v>
      </c>
      <c r="D10" s="68">
        <v>1</v>
      </c>
      <c r="E10" s="91">
        <f>MIN('05 Lanes Plaza'!E14,'06 Lanes Plaza'!E14,'10 Lanes Plaza'!E14,'12 Lanes Plaza '!E14,'18 Lanes Plaza'!E14)</f>
        <v>0</v>
      </c>
      <c r="F10" s="91">
        <f t="shared" si="0"/>
        <v>0</v>
      </c>
    </row>
    <row r="11" spans="2:6" x14ac:dyDescent="0.45">
      <c r="B11" s="144"/>
      <c r="C11" s="72" t="s">
        <v>94</v>
      </c>
      <c r="D11" s="68">
        <v>2</v>
      </c>
      <c r="E11" s="91">
        <f>MIN('05 Lanes Plaza'!E15,'06 Lanes Plaza'!E15,'10 Lanes Plaza'!E15,'12 Lanes Plaza '!E15,'18 Lanes Plaza'!E15)</f>
        <v>0</v>
      </c>
      <c r="F11" s="91">
        <f t="shared" si="0"/>
        <v>0</v>
      </c>
    </row>
    <row r="12" spans="2:6" x14ac:dyDescent="0.45">
      <c r="B12" s="144"/>
      <c r="C12" s="72" t="s">
        <v>95</v>
      </c>
      <c r="D12" s="68">
        <v>1</v>
      </c>
      <c r="E12" s="91">
        <f>MIN('05 Lanes Plaza'!E16,'06 Lanes Plaza'!E16,'10 Lanes Plaza'!E16,'12 Lanes Plaza '!E16,'18 Lanes Plaza'!E16)</f>
        <v>0</v>
      </c>
      <c r="F12" s="91">
        <f t="shared" si="0"/>
        <v>0</v>
      </c>
    </row>
    <row r="13" spans="2:6" x14ac:dyDescent="0.45">
      <c r="B13" s="144"/>
      <c r="C13" s="72" t="s">
        <v>96</v>
      </c>
      <c r="D13" s="68">
        <v>1</v>
      </c>
      <c r="E13" s="91">
        <f>MIN('05 Lanes Plaza'!E16,'06 Lanes Plaza'!E16,'10 Lanes Plaza'!E16,'12 Lanes Plaza '!E16,'18 Lanes Plaza'!E16)</f>
        <v>0</v>
      </c>
      <c r="F13" s="91">
        <f t="shared" si="0"/>
        <v>0</v>
      </c>
    </row>
    <row r="14" spans="2:6" x14ac:dyDescent="0.45">
      <c r="B14" s="144"/>
      <c r="C14" s="72" t="s">
        <v>97</v>
      </c>
      <c r="D14" s="68">
        <v>1</v>
      </c>
      <c r="E14" s="91">
        <f>MIN('05 Lanes Plaza'!E30,'06 Lanes Plaza'!E30,'10 Lanes Plaza'!E30,'12 Lanes Plaza '!E30,'18 Lanes Plaza'!E30)</f>
        <v>0</v>
      </c>
      <c r="F14" s="91">
        <f t="shared" si="0"/>
        <v>0</v>
      </c>
    </row>
    <row r="15" spans="2:6" x14ac:dyDescent="0.45">
      <c r="B15" s="144"/>
      <c r="C15" s="72" t="s">
        <v>98</v>
      </c>
      <c r="D15" s="68">
        <v>1</v>
      </c>
      <c r="E15" s="91">
        <f>MIN('05 Lanes Plaza'!E18,'06 Lanes Plaza'!E18,'10 Lanes Plaza'!E18,'12 Lanes Plaza '!E18,'18 Lanes Plaza'!E18)</f>
        <v>0</v>
      </c>
      <c r="F15" s="91">
        <f t="shared" si="0"/>
        <v>0</v>
      </c>
    </row>
    <row r="16" spans="2:6" x14ac:dyDescent="0.45">
      <c r="B16" s="144"/>
      <c r="C16" s="72" t="s">
        <v>99</v>
      </c>
      <c r="D16" s="68">
        <v>1</v>
      </c>
      <c r="E16" s="91">
        <f>MIN('05 Lanes Plaza'!E31,'06 Lanes Plaza'!E31,'10 Lanes Plaza'!E31,'12 Lanes Plaza '!E31,'18 Lanes Plaza'!E31)</f>
        <v>0</v>
      </c>
      <c r="F16" s="91">
        <f t="shared" si="0"/>
        <v>0</v>
      </c>
    </row>
    <row r="17" spans="2:6" x14ac:dyDescent="0.45">
      <c r="B17" s="144"/>
      <c r="C17" s="72" t="s">
        <v>100</v>
      </c>
      <c r="D17" s="68">
        <v>6</v>
      </c>
      <c r="E17" s="91">
        <f>MIN('05 Lanes Plaza'!E32,'06 Lanes Plaza'!E32,'10 Lanes Plaza'!E32,'12 Lanes Plaza '!E32,'18 Lanes Plaza'!E32)</f>
        <v>0</v>
      </c>
      <c r="F17" s="91">
        <f t="shared" si="0"/>
        <v>0</v>
      </c>
    </row>
    <row r="18" spans="2:6" x14ac:dyDescent="0.45">
      <c r="B18" s="144"/>
      <c r="C18" s="72" t="s">
        <v>101</v>
      </c>
      <c r="D18" s="68">
        <v>2</v>
      </c>
      <c r="E18" s="91">
        <f>MIN('05 Lanes Plaza'!E34,'06 Lanes Plaza'!E34,'10 Lanes Plaza'!E34,'12 Lanes Plaza '!E34,'18 Lanes Plaza'!E34)</f>
        <v>0</v>
      </c>
      <c r="F18" s="91">
        <f t="shared" si="0"/>
        <v>0</v>
      </c>
    </row>
    <row r="19" spans="2:6" x14ac:dyDescent="0.45">
      <c r="B19" s="144"/>
      <c r="C19" s="73" t="s">
        <v>102</v>
      </c>
      <c r="D19" s="68">
        <v>6</v>
      </c>
      <c r="E19" s="91">
        <f>MIN('05 Lanes Plaza'!E35,'06 Lanes Plaza'!E35,'10 Lanes Plaza'!E35,'12 Lanes Plaza '!E35,'18 Lanes Plaza'!E35)</f>
        <v>0</v>
      </c>
      <c r="F19" s="91">
        <f t="shared" si="0"/>
        <v>0</v>
      </c>
    </row>
    <row r="20" spans="2:6" x14ac:dyDescent="0.45">
      <c r="B20" s="144"/>
      <c r="C20" s="73" t="s">
        <v>46</v>
      </c>
      <c r="D20" s="68">
        <v>1</v>
      </c>
      <c r="E20" s="91">
        <f>MIN('05 Lanes Plaza'!E37,'06 Lanes Plaza'!E37,'10 Lanes Plaza'!E37,'12 Lanes Plaza '!E37,'18 Lanes Plaza'!E37)</f>
        <v>0</v>
      </c>
      <c r="F20" s="91">
        <f t="shared" si="0"/>
        <v>0</v>
      </c>
    </row>
    <row r="21" spans="2:6" x14ac:dyDescent="0.45">
      <c r="B21" s="144"/>
      <c r="C21" s="76" t="s">
        <v>79</v>
      </c>
      <c r="D21" s="68">
        <v>1</v>
      </c>
      <c r="E21" s="91">
        <f>MIN('05 Lanes Plaza'!E39,'06 Lanes Plaza'!E39,'10 Lanes Plaza'!E39,'12 Lanes Plaza '!E39,'18 Lanes Plaza'!E39)</f>
        <v>0</v>
      </c>
      <c r="F21" s="91">
        <f t="shared" si="0"/>
        <v>0</v>
      </c>
    </row>
    <row r="22" spans="2:6" x14ac:dyDescent="0.45">
      <c r="B22" s="145" t="s">
        <v>68</v>
      </c>
      <c r="C22" s="146"/>
      <c r="D22" s="146"/>
      <c r="E22" s="147"/>
      <c r="F22" s="97">
        <f>SUM(F4:F21)</f>
        <v>0</v>
      </c>
    </row>
    <row r="23" spans="2:6" x14ac:dyDescent="0.45">
      <c r="B23" s="144" t="s">
        <v>108</v>
      </c>
      <c r="C23" s="72" t="s">
        <v>88</v>
      </c>
      <c r="D23" s="68">
        <v>1</v>
      </c>
      <c r="E23" s="91">
        <f>MIN('05 Lanes Plaza'!E9,'06 Lanes Plaza'!E9,'10 Lanes Plaza'!E9,'12 Lanes Plaza '!E9,'18 Lanes Plaza'!E9)</f>
        <v>0</v>
      </c>
      <c r="F23" s="98">
        <f>E23*D23</f>
        <v>0</v>
      </c>
    </row>
    <row r="24" spans="2:6" x14ac:dyDescent="0.45">
      <c r="B24" s="144"/>
      <c r="C24" s="73" t="s">
        <v>89</v>
      </c>
      <c r="D24" s="68">
        <v>6</v>
      </c>
      <c r="E24" s="91">
        <f>MIN('05 Lanes Plaza'!E10,'06 Lanes Plaza'!E10,'10 Lanes Plaza'!E10,'12 Lanes Plaza '!E10,'18 Lanes Plaza'!E10)</f>
        <v>0</v>
      </c>
      <c r="F24" s="98">
        <f t="shared" ref="F24:F38" si="1">E24*D24</f>
        <v>0</v>
      </c>
    </row>
    <row r="25" spans="2:6" x14ac:dyDescent="0.45">
      <c r="B25" s="144"/>
      <c r="C25" s="73" t="s">
        <v>90</v>
      </c>
      <c r="D25" s="69">
        <v>2</v>
      </c>
      <c r="E25" s="91">
        <f>MIN('05 Lanes Plaza'!E11,'06 Lanes Plaza'!E11,'10 Lanes Plaza'!E11,'12 Lanes Plaza '!E11,'18 Lanes Plaza'!E11)</f>
        <v>0</v>
      </c>
      <c r="F25" s="98">
        <f t="shared" si="1"/>
        <v>0</v>
      </c>
    </row>
    <row r="26" spans="2:6" x14ac:dyDescent="0.45">
      <c r="B26" s="144"/>
      <c r="C26" s="72" t="s">
        <v>91</v>
      </c>
      <c r="D26" s="69">
        <v>1</v>
      </c>
      <c r="E26" s="91">
        <f>MIN('05 Lanes Plaza'!E12,'06 Lanes Plaza'!E12,'10 Lanes Plaza'!E12,'12 Lanes Plaza '!E12,'18 Lanes Plaza'!E12)</f>
        <v>0</v>
      </c>
      <c r="F26" s="98">
        <f t="shared" si="1"/>
        <v>0</v>
      </c>
    </row>
    <row r="27" spans="2:6" x14ac:dyDescent="0.45">
      <c r="B27" s="144"/>
      <c r="C27" s="77" t="s">
        <v>93</v>
      </c>
      <c r="D27" s="69">
        <v>4</v>
      </c>
      <c r="E27" s="91">
        <f>MIN('05 Lanes Plaza'!E14,'06 Lanes Plaza'!E14,'10 Lanes Plaza'!E14,'12 Lanes Plaza '!E14,'18 Lanes Plaza'!E14)</f>
        <v>0</v>
      </c>
      <c r="F27" s="98">
        <f t="shared" si="1"/>
        <v>0</v>
      </c>
    </row>
    <row r="28" spans="2:6" x14ac:dyDescent="0.45">
      <c r="B28" s="144"/>
      <c r="C28" s="77" t="s">
        <v>95</v>
      </c>
      <c r="D28" s="68">
        <v>1</v>
      </c>
      <c r="E28" s="91">
        <f>MIN('05 Lanes Plaza'!E16,'06 Lanes Plaza'!E16,'10 Lanes Plaza'!E16,'12 Lanes Plaza '!E16,'18 Lanes Plaza'!E16)</f>
        <v>0</v>
      </c>
      <c r="F28" s="98">
        <f t="shared" si="1"/>
        <v>0</v>
      </c>
    </row>
    <row r="29" spans="2:6" x14ac:dyDescent="0.45">
      <c r="B29" s="144"/>
      <c r="C29" s="77" t="s">
        <v>97</v>
      </c>
      <c r="D29" s="68">
        <v>1</v>
      </c>
      <c r="E29" s="91">
        <f>MIN('05 Lanes Plaza'!E30,'06 Lanes Plaza'!E30,'10 Lanes Plaza'!E30,'12 Lanes Plaza '!E30,'18 Lanes Plaza'!E30)</f>
        <v>0</v>
      </c>
      <c r="F29" s="98">
        <f t="shared" si="1"/>
        <v>0</v>
      </c>
    </row>
    <row r="30" spans="2:6" x14ac:dyDescent="0.45">
      <c r="B30" s="144"/>
      <c r="C30" s="72" t="s">
        <v>99</v>
      </c>
      <c r="D30" s="69">
        <v>1</v>
      </c>
      <c r="E30" s="91">
        <f>MIN('05 Lanes Plaza'!E31,'06 Lanes Plaza'!E31,'10 Lanes Plaza'!E31,'12 Lanes Plaza '!E31,'18 Lanes Plaza'!E31)</f>
        <v>0</v>
      </c>
      <c r="F30" s="98">
        <f t="shared" si="1"/>
        <v>0</v>
      </c>
    </row>
    <row r="31" spans="2:6" x14ac:dyDescent="0.45">
      <c r="B31" s="144"/>
      <c r="C31" s="72" t="s">
        <v>100</v>
      </c>
      <c r="D31" s="69">
        <v>6</v>
      </c>
      <c r="E31" s="91">
        <f>MIN('05 Lanes Plaza'!E32,'06 Lanes Plaza'!E32,'10 Lanes Plaza'!E32,'12 Lanes Plaza '!E32,'18 Lanes Plaza'!E32)</f>
        <v>0</v>
      </c>
      <c r="F31" s="98">
        <f t="shared" si="1"/>
        <v>0</v>
      </c>
    </row>
    <row r="32" spans="2:6" x14ac:dyDescent="0.45">
      <c r="B32" s="144"/>
      <c r="C32" s="77" t="s">
        <v>101</v>
      </c>
      <c r="D32" s="69">
        <v>6</v>
      </c>
      <c r="E32" s="91">
        <f>MIN('05 Lanes Plaza'!E34,'06 Lanes Plaza'!E34,'10 Lanes Plaza'!E34,'12 Lanes Plaza '!E34,'18 Lanes Plaza'!E34)</f>
        <v>0</v>
      </c>
      <c r="F32" s="98">
        <f t="shared" si="1"/>
        <v>0</v>
      </c>
    </row>
    <row r="33" spans="2:6" ht="27.75" x14ac:dyDescent="0.45">
      <c r="B33" s="144"/>
      <c r="C33" s="83" t="s">
        <v>103</v>
      </c>
      <c r="D33" s="74">
        <v>1</v>
      </c>
      <c r="E33" s="91">
        <f>MIN('05 Lanes Plaza'!E26,'06 Lanes Plaza'!E26,'10 Lanes Plaza'!E26,'12 Lanes Plaza '!E26,'18 Lanes Plaza'!E26)</f>
        <v>0</v>
      </c>
      <c r="F33" s="98">
        <f t="shared" si="1"/>
        <v>0</v>
      </c>
    </row>
    <row r="34" spans="2:6" x14ac:dyDescent="0.45">
      <c r="B34" s="144"/>
      <c r="C34" s="73" t="s">
        <v>104</v>
      </c>
      <c r="D34" s="75">
        <v>1</v>
      </c>
      <c r="E34" s="91">
        <f>MIN('05 Lanes Plaza'!E36,'06 Lanes Plaza'!E36,'10 Lanes Plaza'!E36,'12 Lanes Plaza '!E36,'18 Lanes Plaza'!E36)</f>
        <v>0</v>
      </c>
      <c r="F34" s="98">
        <f t="shared" si="1"/>
        <v>0</v>
      </c>
    </row>
    <row r="35" spans="2:6" x14ac:dyDescent="0.45">
      <c r="B35" s="144"/>
      <c r="C35" s="73" t="s">
        <v>105</v>
      </c>
      <c r="D35" s="75">
        <v>1</v>
      </c>
      <c r="E35" s="91">
        <f>MIN('05 Lanes Plaza'!E27,'06 Lanes Plaza'!E27,'10 Lanes Plaza'!E27,'12 Lanes Plaza '!E27,'18 Lanes Plaza'!E27)</f>
        <v>0</v>
      </c>
      <c r="F35" s="98">
        <f t="shared" si="1"/>
        <v>0</v>
      </c>
    </row>
    <row r="36" spans="2:6" x14ac:dyDescent="0.45">
      <c r="B36" s="144"/>
      <c r="C36" s="73" t="s">
        <v>46</v>
      </c>
      <c r="D36" s="75">
        <v>1</v>
      </c>
      <c r="E36" s="91">
        <f>MIN('05 Lanes Plaza'!E37,'06 Lanes Plaza'!E37,'10 Lanes Plaza'!E37,'12 Lanes Plaza '!E37,'18 Lanes Plaza'!E37)</f>
        <v>0</v>
      </c>
      <c r="F36" s="98">
        <f t="shared" si="1"/>
        <v>0</v>
      </c>
    </row>
    <row r="37" spans="2:6" x14ac:dyDescent="0.45">
      <c r="B37" s="144"/>
      <c r="C37" s="73" t="s">
        <v>106</v>
      </c>
      <c r="D37" s="75">
        <v>1</v>
      </c>
      <c r="E37" s="91">
        <f>MIN('05 Lanes Plaza'!E38,'06 Lanes Plaza'!E38,'10 Lanes Plaza'!E38,'12 Lanes Plaza '!E38,'18 Lanes Plaza'!E38)</f>
        <v>0</v>
      </c>
      <c r="F37" s="98">
        <f t="shared" si="1"/>
        <v>0</v>
      </c>
    </row>
    <row r="38" spans="2:6" x14ac:dyDescent="0.45">
      <c r="B38" s="144"/>
      <c r="C38" s="73" t="s">
        <v>107</v>
      </c>
      <c r="D38" s="78">
        <v>1</v>
      </c>
      <c r="E38" s="91">
        <f>MIN('05 Lanes Plaza'!E39,'06 Lanes Plaza'!E39,'10 Lanes Plaza'!E39,'12 Lanes Plaza '!E39,'18 Lanes Plaza'!E39)</f>
        <v>0</v>
      </c>
      <c r="F38" s="98">
        <f t="shared" si="1"/>
        <v>0</v>
      </c>
    </row>
    <row r="39" spans="2:6" x14ac:dyDescent="0.45">
      <c r="B39" s="145" t="s">
        <v>74</v>
      </c>
      <c r="C39" s="146"/>
      <c r="D39" s="146"/>
      <c r="E39" s="147"/>
      <c r="F39" s="97">
        <f>SUM(F23:F38)</f>
        <v>0</v>
      </c>
    </row>
    <row r="40" spans="2:6" x14ac:dyDescent="0.45">
      <c r="B40" s="144" t="s">
        <v>109</v>
      </c>
      <c r="C40" s="79" t="s">
        <v>89</v>
      </c>
      <c r="D40" s="68">
        <v>2</v>
      </c>
      <c r="E40" s="91">
        <f>MIN('05 Lanes Plaza'!E10,'06 Lanes Plaza'!E10,'10 Lanes Plaza'!E10,'12 Lanes Plaza '!E10,'18 Lanes Plaza'!E10)</f>
        <v>0</v>
      </c>
      <c r="F40" s="98">
        <f>E40*D40</f>
        <v>0</v>
      </c>
    </row>
    <row r="41" spans="2:6" x14ac:dyDescent="0.45">
      <c r="B41" s="144"/>
      <c r="C41" s="79" t="s">
        <v>90</v>
      </c>
      <c r="D41" s="69">
        <v>2</v>
      </c>
      <c r="E41" s="91">
        <f>MIN('05 Lanes Plaza'!E11,'06 Lanes Plaza'!E11,'10 Lanes Plaza'!E11,'12 Lanes Plaza '!E11,'18 Lanes Plaza'!E11)</f>
        <v>0</v>
      </c>
      <c r="F41" s="98">
        <f t="shared" ref="F41:F50" si="2">E41*D41</f>
        <v>0</v>
      </c>
    </row>
    <row r="42" spans="2:6" x14ac:dyDescent="0.45">
      <c r="B42" s="144"/>
      <c r="C42" s="80" t="s">
        <v>91</v>
      </c>
      <c r="D42" s="69">
        <v>1</v>
      </c>
      <c r="E42" s="91">
        <f>MIN('05 Lanes Plaza'!E12,'06 Lanes Plaza'!E12,'10 Lanes Plaza'!E12,'12 Lanes Plaza '!E12,'18 Lanes Plaza'!E12)</f>
        <v>0</v>
      </c>
      <c r="F42" s="98">
        <f t="shared" si="2"/>
        <v>0</v>
      </c>
    </row>
    <row r="43" spans="2:6" x14ac:dyDescent="0.45">
      <c r="B43" s="144"/>
      <c r="C43" s="81" t="s">
        <v>93</v>
      </c>
      <c r="D43" s="69">
        <v>2</v>
      </c>
      <c r="E43" s="91">
        <f>MIN('05 Lanes Plaza'!E14,'06 Lanes Plaza'!E14,'10 Lanes Plaza'!E14,'12 Lanes Plaza '!E14,'18 Lanes Plaza'!E14)</f>
        <v>0</v>
      </c>
      <c r="F43" s="98">
        <f t="shared" si="2"/>
        <v>0</v>
      </c>
    </row>
    <row r="44" spans="2:6" x14ac:dyDescent="0.45">
      <c r="B44" s="144"/>
      <c r="C44" s="80" t="s">
        <v>92</v>
      </c>
      <c r="D44" s="69">
        <v>3</v>
      </c>
      <c r="E44" s="91">
        <f>MIN('05 Lanes Plaza'!E13,'06 Lanes Plaza'!E13,'10 Lanes Plaza'!E13,'12 Lanes Plaza '!E13,'18 Lanes Plaza'!E13)</f>
        <v>0</v>
      </c>
      <c r="F44" s="98">
        <f t="shared" si="2"/>
        <v>0</v>
      </c>
    </row>
    <row r="45" spans="2:6" x14ac:dyDescent="0.45">
      <c r="B45" s="144"/>
      <c r="C45" s="80" t="s">
        <v>99</v>
      </c>
      <c r="D45" s="69">
        <v>1</v>
      </c>
      <c r="E45" s="91">
        <f>MIN('05 Lanes Plaza'!E31,'06 Lanes Plaza'!E31,'10 Lanes Plaza'!E31,'12 Lanes Plaza '!E31,'18 Lanes Plaza'!E31)</f>
        <v>0</v>
      </c>
      <c r="F45" s="98">
        <f t="shared" si="2"/>
        <v>0</v>
      </c>
    </row>
    <row r="46" spans="2:6" x14ac:dyDescent="0.45">
      <c r="B46" s="144"/>
      <c r="C46" s="80" t="s">
        <v>100</v>
      </c>
      <c r="D46" s="69">
        <v>1</v>
      </c>
      <c r="E46" s="91">
        <f>MIN('05 Lanes Plaza'!E32,'06 Lanes Plaza'!E32,'10 Lanes Plaza'!E32,'12 Lanes Plaza '!E32,'18 Lanes Plaza'!E32)</f>
        <v>0</v>
      </c>
      <c r="F46" s="98">
        <f t="shared" si="2"/>
        <v>0</v>
      </c>
    </row>
    <row r="47" spans="2:6" x14ac:dyDescent="0.45">
      <c r="B47" s="144"/>
      <c r="C47" s="80" t="s">
        <v>98</v>
      </c>
      <c r="D47" s="69">
        <v>6</v>
      </c>
      <c r="E47" s="91">
        <f>MIN('05 Lanes Plaza'!E18,'06 Lanes Plaza'!E18,'10 Lanes Plaza'!E18,'12 Lanes Plaza '!E18,'18 Lanes Plaza'!E18)</f>
        <v>0</v>
      </c>
      <c r="F47" s="98">
        <f t="shared" si="2"/>
        <v>0</v>
      </c>
    </row>
    <row r="48" spans="2:6" ht="27.75" x14ac:dyDescent="0.45">
      <c r="B48" s="144"/>
      <c r="C48" s="82" t="s">
        <v>103</v>
      </c>
      <c r="D48" s="74">
        <v>1</v>
      </c>
      <c r="E48" s="91">
        <f>MIN('05 Lanes Plaza'!E26,'06 Lanes Plaza'!E26,'10 Lanes Plaza'!E26,'12 Lanes Plaza '!E26,'18 Lanes Plaza'!E26)</f>
        <v>0</v>
      </c>
      <c r="F48" s="98">
        <f t="shared" si="2"/>
        <v>0</v>
      </c>
    </row>
    <row r="49" spans="2:6" x14ac:dyDescent="0.45">
      <c r="B49" s="144"/>
      <c r="C49" s="79" t="s">
        <v>105</v>
      </c>
      <c r="D49" s="75">
        <v>1</v>
      </c>
      <c r="E49" s="91">
        <f>MIN('05 Lanes Plaza'!E27,'06 Lanes Plaza'!E27,'10 Lanes Plaza'!E27,'12 Lanes Plaza '!E27,'18 Lanes Plaza'!E27)</f>
        <v>0</v>
      </c>
      <c r="F49" s="98">
        <f t="shared" si="2"/>
        <v>0</v>
      </c>
    </row>
    <row r="50" spans="2:6" x14ac:dyDescent="0.45">
      <c r="B50" s="144"/>
      <c r="C50" s="79" t="s">
        <v>107</v>
      </c>
      <c r="D50" s="78">
        <v>1</v>
      </c>
      <c r="E50" s="91">
        <f>MIN('05 Lanes Plaza'!E39,'06 Lanes Plaza'!E39,'10 Lanes Plaza'!E39,'12 Lanes Plaza '!E39,'18 Lanes Plaza'!E39)</f>
        <v>0</v>
      </c>
      <c r="F50" s="98">
        <f t="shared" si="2"/>
        <v>0</v>
      </c>
    </row>
    <row r="51" spans="2:6" x14ac:dyDescent="0.45">
      <c r="B51" s="148" t="s">
        <v>121</v>
      </c>
      <c r="C51" s="149"/>
      <c r="D51" s="149"/>
      <c r="E51" s="150"/>
      <c r="F51" s="97">
        <f>SUM(F40:F50)</f>
        <v>0</v>
      </c>
    </row>
    <row r="52" spans="2:6" x14ac:dyDescent="0.45">
      <c r="B52" s="144" t="s">
        <v>110</v>
      </c>
      <c r="C52" s="72" t="s">
        <v>97</v>
      </c>
      <c r="D52" s="68">
        <v>6</v>
      </c>
      <c r="E52" s="91">
        <f>MIN('05 Lanes Plaza'!E30,'06 Lanes Plaza'!E30,'10 Lanes Plaza'!E30,'12 Lanes Plaza '!E30,'18 Lanes Plaza'!E30)</f>
        <v>0</v>
      </c>
      <c r="F52" s="98">
        <f>E52*D52</f>
        <v>0</v>
      </c>
    </row>
    <row r="53" spans="2:6" x14ac:dyDescent="0.45">
      <c r="B53" s="144"/>
      <c r="C53" s="72" t="s">
        <v>98</v>
      </c>
      <c r="D53" s="68">
        <v>6</v>
      </c>
      <c r="E53" s="91">
        <f>MIN('05 Lanes Plaza'!E18,'06 Lanes Plaza'!E18,'10 Lanes Plaza'!E18,'12 Lanes Plaza '!E18,'18 Lanes Plaza'!E18)</f>
        <v>0</v>
      </c>
      <c r="F53" s="98">
        <f t="shared" ref="F53:F60" si="3">E53*D53</f>
        <v>0</v>
      </c>
    </row>
    <row r="54" spans="2:6" x14ac:dyDescent="0.45">
      <c r="B54" s="144"/>
      <c r="C54" s="72" t="s">
        <v>99</v>
      </c>
      <c r="D54" s="68">
        <v>6</v>
      </c>
      <c r="E54" s="91">
        <f>MIN('05 Lanes Plaza'!E31,'06 Lanes Plaza'!E31,'10 Lanes Plaza'!E31,'12 Lanes Plaza '!E31,'18 Lanes Plaza'!E31)</f>
        <v>0</v>
      </c>
      <c r="F54" s="98">
        <f t="shared" si="3"/>
        <v>0</v>
      </c>
    </row>
    <row r="55" spans="2:6" x14ac:dyDescent="0.45">
      <c r="B55" s="144"/>
      <c r="C55" s="72" t="s">
        <v>100</v>
      </c>
      <c r="D55" s="68">
        <v>6</v>
      </c>
      <c r="E55" s="91">
        <f>MIN('05 Lanes Plaza'!E32,'06 Lanes Plaza'!E32,'10 Lanes Plaza'!E32,'12 Lanes Plaza '!E32,'18 Lanes Plaza'!E32)</f>
        <v>0</v>
      </c>
      <c r="F55" s="98">
        <f t="shared" si="3"/>
        <v>0</v>
      </c>
    </row>
    <row r="56" spans="2:6" x14ac:dyDescent="0.45">
      <c r="B56" s="144"/>
      <c r="C56" s="72" t="s">
        <v>111</v>
      </c>
      <c r="D56" s="68">
        <v>6</v>
      </c>
      <c r="E56" s="91">
        <f>MIN('05 Lanes Plaza'!E33,'06 Lanes Plaza'!E33,'10 Lanes Plaza'!E33,'12 Lanes Plaza '!E33,'18 Lanes Plaza'!E33)</f>
        <v>0</v>
      </c>
      <c r="F56" s="98">
        <f t="shared" si="3"/>
        <v>0</v>
      </c>
    </row>
    <row r="57" spans="2:6" x14ac:dyDescent="0.45">
      <c r="B57" s="144"/>
      <c r="C57" s="72" t="s">
        <v>101</v>
      </c>
      <c r="D57" s="68">
        <v>6</v>
      </c>
      <c r="E57" s="91">
        <f>MIN('05 Lanes Plaza'!E34,'06 Lanes Plaza'!E34,'10 Lanes Plaza'!E34,'12 Lanes Plaza '!E34,'18 Lanes Plaza'!E34)</f>
        <v>0</v>
      </c>
      <c r="F57" s="98">
        <f t="shared" si="3"/>
        <v>0</v>
      </c>
    </row>
    <row r="58" spans="2:6" x14ac:dyDescent="0.45">
      <c r="B58" s="144"/>
      <c r="C58" s="73" t="s">
        <v>102</v>
      </c>
      <c r="D58" s="69">
        <v>8</v>
      </c>
      <c r="E58" s="91">
        <f>MIN('05 Lanes Plaza'!E35,'06 Lanes Plaza'!E35,'10 Lanes Plaza'!E35,'12 Lanes Plaza '!E35,'18 Lanes Plaza'!E35)</f>
        <v>0</v>
      </c>
      <c r="F58" s="98">
        <f t="shared" si="3"/>
        <v>0</v>
      </c>
    </row>
    <row r="59" spans="2:6" x14ac:dyDescent="0.45">
      <c r="B59" s="144"/>
      <c r="C59" s="79" t="s">
        <v>105</v>
      </c>
      <c r="D59" s="75">
        <v>1</v>
      </c>
      <c r="E59" s="91">
        <f>MIN('05 Lanes Plaza'!E27,'06 Lanes Plaza'!E27,'10 Lanes Plaza'!E27,'12 Lanes Plaza '!E27,'18 Lanes Plaza'!E27)</f>
        <v>0</v>
      </c>
      <c r="F59" s="98">
        <f t="shared" si="3"/>
        <v>0</v>
      </c>
    </row>
    <row r="60" spans="2:6" x14ac:dyDescent="0.45">
      <c r="B60" s="144"/>
      <c r="C60" s="79" t="s">
        <v>107</v>
      </c>
      <c r="D60" s="78">
        <v>1</v>
      </c>
      <c r="E60" s="91">
        <f>MIN('05 Lanes Plaza'!E39,'06 Lanes Plaza'!E39,'10 Lanes Plaza'!E39,'12 Lanes Plaza '!E39,'18 Lanes Plaza'!E39)</f>
        <v>0</v>
      </c>
      <c r="F60" s="98">
        <f t="shared" si="3"/>
        <v>0</v>
      </c>
    </row>
    <row r="61" spans="2:6" x14ac:dyDescent="0.45">
      <c r="B61" s="148" t="s">
        <v>121</v>
      </c>
      <c r="C61" s="149"/>
      <c r="D61" s="149"/>
      <c r="E61" s="150"/>
      <c r="F61" s="97">
        <f>SUM(F52:F60)</f>
        <v>0</v>
      </c>
    </row>
    <row r="62" spans="2:6" ht="27" x14ac:dyDescent="0.45">
      <c r="B62" s="144" t="s">
        <v>112</v>
      </c>
      <c r="C62" s="72" t="s">
        <v>87</v>
      </c>
      <c r="D62" s="68">
        <v>1</v>
      </c>
      <c r="E62" s="91">
        <f>MIN('05 Lanes Plaza'!E7,'06 Lanes Plaza'!E7,'10 Lanes Plaza'!E7,'12 Lanes Plaza '!E7,'18 Lanes Plaza'!E7)</f>
        <v>0</v>
      </c>
      <c r="F62" s="98">
        <f>E62*D62</f>
        <v>0</v>
      </c>
    </row>
    <row r="63" spans="2:6" x14ac:dyDescent="0.45">
      <c r="B63" s="144"/>
      <c r="C63" s="72" t="s">
        <v>88</v>
      </c>
      <c r="D63" s="68">
        <v>1</v>
      </c>
      <c r="E63" s="91">
        <f>MIN('05 Lanes Plaza'!E9,'06 Lanes Plaza'!E9,'10 Lanes Plaza'!E9,'12 Lanes Plaza '!E9,'18 Lanes Plaza'!E9)</f>
        <v>0</v>
      </c>
      <c r="F63" s="98">
        <f>E63*D63</f>
        <v>0</v>
      </c>
    </row>
    <row r="64" spans="2:6" x14ac:dyDescent="0.45">
      <c r="B64" s="144"/>
      <c r="C64" s="73" t="s">
        <v>89</v>
      </c>
      <c r="D64" s="68">
        <v>10</v>
      </c>
      <c r="E64" s="91">
        <f>MIN('05 Lanes Plaza'!E10,'06 Lanes Plaza'!E10,'10 Lanes Plaza'!E10,'12 Lanes Plaza '!E10,'18 Lanes Plaza'!E10)</f>
        <v>0</v>
      </c>
      <c r="F64" s="98">
        <f t="shared" ref="F64:F78" si="4">E64*D64</f>
        <v>0</v>
      </c>
    </row>
    <row r="65" spans="2:6" x14ac:dyDescent="0.45">
      <c r="B65" s="144"/>
      <c r="C65" s="72" t="s">
        <v>91</v>
      </c>
      <c r="D65" s="68">
        <v>2</v>
      </c>
      <c r="E65" s="91">
        <f>MIN('05 Lanes Plaza'!E12,'06 Lanes Plaza'!E12,'10 Lanes Plaza'!E12,'12 Lanes Plaza '!E12,'18 Lanes Plaza'!E12)</f>
        <v>0</v>
      </c>
      <c r="F65" s="98">
        <f t="shared" si="4"/>
        <v>0</v>
      </c>
    </row>
    <row r="66" spans="2:6" x14ac:dyDescent="0.45">
      <c r="B66" s="144"/>
      <c r="C66" s="72" t="s">
        <v>92</v>
      </c>
      <c r="D66" s="68">
        <v>2</v>
      </c>
      <c r="E66" s="91">
        <f>MIN('05 Lanes Plaza'!E13,'06 Lanes Plaza'!E13,'10 Lanes Plaza'!E13,'12 Lanes Plaza '!E13,'18 Lanes Plaza'!E13)</f>
        <v>0</v>
      </c>
      <c r="F66" s="98">
        <f t="shared" si="4"/>
        <v>0</v>
      </c>
    </row>
    <row r="67" spans="2:6" x14ac:dyDescent="0.45">
      <c r="B67" s="144"/>
      <c r="C67" s="72" t="s">
        <v>93</v>
      </c>
      <c r="D67" s="68">
        <v>1</v>
      </c>
      <c r="E67" s="91">
        <f>MIN('05 Lanes Plaza'!E14,'06 Lanes Plaza'!E14,'10 Lanes Plaza'!E14,'12 Lanes Plaza '!E14,'18 Lanes Plaza'!E14)</f>
        <v>0</v>
      </c>
      <c r="F67" s="98">
        <f t="shared" si="4"/>
        <v>0</v>
      </c>
    </row>
    <row r="68" spans="2:6" x14ac:dyDescent="0.45">
      <c r="B68" s="144"/>
      <c r="C68" s="72" t="s">
        <v>94</v>
      </c>
      <c r="D68" s="69">
        <v>2</v>
      </c>
      <c r="E68" s="91">
        <f>MIN('05 Lanes Plaza'!E15,'06 Lanes Plaza'!E15,'10 Lanes Plaza'!E15,'12 Lanes Plaza '!E15,'18 Lanes Plaza'!E15)</f>
        <v>0</v>
      </c>
      <c r="F68" s="98">
        <f t="shared" si="4"/>
        <v>0</v>
      </c>
    </row>
    <row r="69" spans="2:6" x14ac:dyDescent="0.45">
      <c r="B69" s="144"/>
      <c r="C69" s="72" t="s">
        <v>95</v>
      </c>
      <c r="D69" s="75">
        <v>1</v>
      </c>
      <c r="E69" s="91">
        <f>MIN('05 Lanes Plaza'!E16,'06 Lanes Plaza'!E16,'10 Lanes Plaza'!E16,'12 Lanes Plaza '!E16,'18 Lanes Plaza'!E16)</f>
        <v>0</v>
      </c>
      <c r="F69" s="98">
        <f t="shared" si="4"/>
        <v>0</v>
      </c>
    </row>
    <row r="70" spans="2:6" x14ac:dyDescent="0.45">
      <c r="B70" s="144"/>
      <c r="C70" s="72" t="s">
        <v>97</v>
      </c>
      <c r="D70" s="78">
        <v>3</v>
      </c>
      <c r="E70" s="91">
        <f>MIN('05 Lanes Plaza'!E30,'06 Lanes Plaza'!E30,'10 Lanes Plaza'!E30,'12 Lanes Plaza '!E30,'18 Lanes Plaza'!E30)</f>
        <v>0</v>
      </c>
      <c r="F70" s="98">
        <f t="shared" si="4"/>
        <v>0</v>
      </c>
    </row>
    <row r="71" spans="2:6" x14ac:dyDescent="0.45">
      <c r="B71" s="144"/>
      <c r="C71" s="72" t="s">
        <v>98</v>
      </c>
      <c r="D71" s="89">
        <v>10</v>
      </c>
      <c r="E71" s="92">
        <f>MIN('05 Lanes Plaza'!E18,'06 Lanes Plaza'!E18,'10 Lanes Plaza'!E18,'12 Lanes Plaza '!E18,'18 Lanes Plaza'!E18)</f>
        <v>0</v>
      </c>
      <c r="F71" s="98">
        <f t="shared" si="4"/>
        <v>0</v>
      </c>
    </row>
    <row r="72" spans="2:6" x14ac:dyDescent="0.45">
      <c r="B72" s="144"/>
      <c r="C72" s="72" t="s">
        <v>99</v>
      </c>
      <c r="D72" s="89">
        <v>2</v>
      </c>
      <c r="E72" s="92">
        <f>MIN('05 Lanes Plaza'!E31,'06 Lanes Plaza'!E31,'10 Lanes Plaza'!E31,'12 Lanes Plaza '!E31,'18 Lanes Plaza'!E31)</f>
        <v>0</v>
      </c>
      <c r="F72" s="98">
        <f t="shared" si="4"/>
        <v>0</v>
      </c>
    </row>
    <row r="73" spans="2:6" x14ac:dyDescent="0.45">
      <c r="B73" s="144"/>
      <c r="C73" s="72" t="s">
        <v>100</v>
      </c>
      <c r="D73" s="89">
        <v>10</v>
      </c>
      <c r="E73" s="92">
        <f>MIN('05 Lanes Plaza'!E32,'06 Lanes Plaza'!E32,'10 Lanes Plaza'!E32,'12 Lanes Plaza '!E32,'18 Lanes Plaza'!E32)</f>
        <v>0</v>
      </c>
      <c r="F73" s="98">
        <f t="shared" si="4"/>
        <v>0</v>
      </c>
    </row>
    <row r="74" spans="2:6" x14ac:dyDescent="0.45">
      <c r="B74" s="144"/>
      <c r="C74" s="77" t="s">
        <v>102</v>
      </c>
      <c r="D74" s="89">
        <v>3</v>
      </c>
      <c r="E74" s="92">
        <f>MIN('05 Lanes Plaza'!E35,'06 Lanes Plaza'!E35,'10 Lanes Plaza'!E35,'12 Lanes Plaza '!E35,'18 Lanes Plaza'!E35)</f>
        <v>0</v>
      </c>
      <c r="F74" s="98">
        <f t="shared" si="4"/>
        <v>0</v>
      </c>
    </row>
    <row r="75" spans="2:6" ht="27.75" x14ac:dyDescent="0.45">
      <c r="B75" s="144"/>
      <c r="C75" s="83" t="s">
        <v>103</v>
      </c>
      <c r="D75" s="89">
        <v>1</v>
      </c>
      <c r="E75" s="92">
        <f>MIN('05 Lanes Plaza'!E26,'06 Lanes Plaza'!E26,'10 Lanes Plaza'!E26,'12 Lanes Plaza '!E26,'18 Lanes Plaza'!E26)</f>
        <v>0</v>
      </c>
      <c r="F75" s="98">
        <f t="shared" si="4"/>
        <v>0</v>
      </c>
    </row>
    <row r="76" spans="2:6" x14ac:dyDescent="0.45">
      <c r="B76" s="144"/>
      <c r="C76" s="73" t="s">
        <v>105</v>
      </c>
      <c r="D76" s="89">
        <v>1</v>
      </c>
      <c r="E76" s="92">
        <f>MIN('05 Lanes Plaza'!E27,'06 Lanes Plaza'!E27,'10 Lanes Plaza'!E27,'12 Lanes Plaza '!E27,'18 Lanes Plaza'!E27)</f>
        <v>0</v>
      </c>
      <c r="F76" s="98">
        <f t="shared" si="4"/>
        <v>0</v>
      </c>
    </row>
    <row r="77" spans="2:6" x14ac:dyDescent="0.45">
      <c r="B77" s="144"/>
      <c r="C77" s="73" t="s">
        <v>46</v>
      </c>
      <c r="D77" s="89">
        <v>1</v>
      </c>
      <c r="E77" s="92">
        <f>MIN('05 Lanes Plaza'!E37,'06 Lanes Plaza'!E37,'10 Lanes Plaza'!E37,'12 Lanes Plaza '!E37,'18 Lanes Plaza'!E37)</f>
        <v>0</v>
      </c>
      <c r="F77" s="98">
        <f t="shared" si="4"/>
        <v>0</v>
      </c>
    </row>
    <row r="78" spans="2:6" x14ac:dyDescent="0.45">
      <c r="B78" s="144"/>
      <c r="C78" s="77" t="s">
        <v>107</v>
      </c>
      <c r="D78" s="89">
        <v>1</v>
      </c>
      <c r="E78" s="92">
        <f>MIN('05 Lanes Plaza'!E39,'06 Lanes Plaza'!E39,'10 Lanes Plaza'!E39,'12 Lanes Plaza '!E39,'18 Lanes Plaza'!E39)</f>
        <v>0</v>
      </c>
      <c r="F78" s="98">
        <f t="shared" si="4"/>
        <v>0</v>
      </c>
    </row>
    <row r="79" spans="2:6" x14ac:dyDescent="0.45">
      <c r="B79" s="143" t="s">
        <v>122</v>
      </c>
      <c r="C79" s="143"/>
      <c r="D79" s="143"/>
      <c r="E79" s="143"/>
      <c r="F79" s="99">
        <f>SUM(F62:F78)</f>
        <v>0</v>
      </c>
    </row>
    <row r="80" spans="2:6" x14ac:dyDescent="0.45">
      <c r="B80" s="143" t="s">
        <v>123</v>
      </c>
      <c r="C80" s="143"/>
      <c r="D80" s="143"/>
      <c r="E80" s="143"/>
      <c r="F80" s="99">
        <f>F79+F61+F51+F39+F22</f>
        <v>0</v>
      </c>
    </row>
  </sheetData>
  <sheetProtection algorithmName="SHA-512" hashValue="4HodGi+HwWlmism3ATd4VPe49GQJP6GqGRH0An7JJcZsIQ1xgYTwNPjpkg/05ev6Z16DD10GQ+tdmtPvmdNsKA==" saltValue="lTQQhqFCEMV520rw92QgkA==" spinCount="100000" sheet="1" objects="1" scenarios="1"/>
  <mergeCells count="12">
    <mergeCell ref="B2:F2"/>
    <mergeCell ref="B4:B21"/>
    <mergeCell ref="B23:B38"/>
    <mergeCell ref="B40:B50"/>
    <mergeCell ref="B52:B60"/>
    <mergeCell ref="B79:E79"/>
    <mergeCell ref="B80:E80"/>
    <mergeCell ref="B62:B78"/>
    <mergeCell ref="B22:E22"/>
    <mergeCell ref="B39:E39"/>
    <mergeCell ref="B51:E51"/>
    <mergeCell ref="B61:E61"/>
  </mergeCells>
  <pageMargins left="0.7" right="0.7" top="0.75" bottom="0.75" header="0.3" footer="0.3"/>
  <ignoredErrors>
    <ignoredError sqref="F22 F39 F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05 Lanes Plaza</vt:lpstr>
      <vt:lpstr>06 Lanes Plaza</vt:lpstr>
      <vt:lpstr>10 Lanes Plaza</vt:lpstr>
      <vt:lpstr>12 Lanes Plaza </vt:lpstr>
      <vt:lpstr>18 Lanes Plaza</vt:lpstr>
      <vt:lpstr>O&amp;M-Details of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Kumar</dc:creator>
  <cp:lastModifiedBy>ihmcletc2018@outlook.com</cp:lastModifiedBy>
  <cp:lastPrinted>2024-09-30T10:19:21Z</cp:lastPrinted>
  <dcterms:created xsi:type="dcterms:W3CDTF">2024-04-25T06:25:22Z</dcterms:created>
  <dcterms:modified xsi:type="dcterms:W3CDTF">2025-09-18T09:33:09Z</dcterms:modified>
</cp:coreProperties>
</file>